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escloud-my.sharepoint.com/personal/manpower_jruiz_c_aes_com/Documents/Escritorio/GENERAL/ACTUALIZACIÓN DE DOCUMENTOS/"/>
    </mc:Choice>
  </mc:AlternateContent>
  <xr:revisionPtr revIDLastSave="8" documentId="8_{7D31857C-768B-4A71-9BB9-4E5A5C5AEB21}" xr6:coauthVersionLast="47" xr6:coauthVersionMax="47" xr10:uidLastSave="{7031B519-2DA0-452E-97C2-90A7832C971B}"/>
  <bookViews>
    <workbookView xWindow="28680" yWindow="-120" windowWidth="29040" windowHeight="15840" xr2:uid="{6A7B788A-591C-436A-94B6-14CA548251A7}"/>
  </bookViews>
  <sheets>
    <sheet name="Indicadores" sheetId="1" r:id="rId1"/>
    <sheet name="Control de cambios" sheetId="2" r:id="rId2"/>
  </sheets>
  <definedNames>
    <definedName name="_xlnm.Print_Area" localSheetId="0">Indicadores!$A$1:$W$79</definedName>
    <definedName name="_xlnm.Print_Titles" localSheetId="0">Indicadores!$1:$4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7" i="1" l="1"/>
  <c r="O18" i="1"/>
  <c r="C61" i="1"/>
  <c r="O19" i="1" l="1"/>
  <c r="O16" i="1"/>
  <c r="O31" i="1"/>
  <c r="O32" i="1"/>
  <c r="O34" i="1"/>
  <c r="O36" i="1"/>
  <c r="O37" i="1"/>
  <c r="O30" i="1" l="1"/>
  <c r="O29" i="1"/>
  <c r="O66" i="1" l="1"/>
  <c r="N66" i="1"/>
  <c r="M66" i="1"/>
  <c r="L66" i="1"/>
  <c r="K66" i="1"/>
  <c r="J66" i="1"/>
  <c r="I66" i="1"/>
  <c r="H66" i="1"/>
  <c r="G66" i="1"/>
  <c r="F66" i="1"/>
  <c r="E66" i="1"/>
  <c r="D66" i="1"/>
  <c r="C66" i="1"/>
  <c r="N65" i="1"/>
  <c r="M65" i="1"/>
  <c r="L65" i="1"/>
  <c r="K65" i="1"/>
  <c r="J65" i="1"/>
  <c r="I65" i="1"/>
  <c r="H65" i="1"/>
  <c r="G65" i="1"/>
  <c r="F65" i="1"/>
  <c r="E65" i="1"/>
  <c r="D65" i="1"/>
  <c r="C65" i="1"/>
  <c r="N64" i="1"/>
  <c r="M64" i="1"/>
  <c r="L64" i="1"/>
  <c r="K64" i="1"/>
  <c r="J64" i="1"/>
  <c r="I64" i="1"/>
  <c r="H64" i="1"/>
  <c r="G64" i="1"/>
  <c r="F64" i="1"/>
  <c r="E64" i="1"/>
  <c r="D64" i="1"/>
  <c r="C64" i="1"/>
  <c r="N63" i="1"/>
  <c r="M63" i="1"/>
  <c r="L63" i="1"/>
  <c r="K63" i="1"/>
  <c r="J63" i="1"/>
  <c r="I63" i="1"/>
  <c r="H63" i="1"/>
  <c r="G63" i="1"/>
  <c r="F63" i="1"/>
  <c r="E63" i="1"/>
  <c r="D63" i="1"/>
  <c r="C63" i="1"/>
  <c r="N62" i="1"/>
  <c r="M62" i="1"/>
  <c r="L62" i="1"/>
  <c r="K62" i="1"/>
  <c r="J62" i="1"/>
  <c r="I62" i="1"/>
  <c r="H62" i="1"/>
  <c r="G62" i="1"/>
  <c r="F62" i="1"/>
  <c r="E62" i="1"/>
  <c r="D62" i="1"/>
  <c r="C62" i="1"/>
  <c r="N61" i="1"/>
  <c r="M61" i="1"/>
  <c r="L61" i="1"/>
  <c r="K61" i="1"/>
  <c r="J61" i="1"/>
  <c r="I61" i="1"/>
  <c r="H61" i="1"/>
  <c r="G61" i="1"/>
  <c r="F61" i="1"/>
  <c r="E61" i="1"/>
  <c r="D61" i="1"/>
  <c r="N60" i="1"/>
  <c r="M60" i="1"/>
  <c r="L60" i="1"/>
  <c r="K60" i="1"/>
  <c r="J60" i="1"/>
  <c r="I60" i="1"/>
  <c r="H60" i="1"/>
  <c r="G60" i="1"/>
  <c r="F60" i="1"/>
  <c r="E60" i="1"/>
  <c r="D60" i="1"/>
  <c r="C60" i="1"/>
  <c r="N59" i="1"/>
  <c r="M59" i="1"/>
  <c r="L59" i="1"/>
  <c r="K59" i="1"/>
  <c r="J59" i="1"/>
  <c r="I59" i="1"/>
  <c r="H59" i="1"/>
  <c r="G59" i="1"/>
  <c r="F59" i="1"/>
  <c r="E59" i="1"/>
  <c r="D59" i="1"/>
  <c r="C59" i="1"/>
  <c r="N57" i="1"/>
  <c r="M57" i="1"/>
  <c r="L57" i="1"/>
  <c r="K57" i="1"/>
  <c r="J57" i="1"/>
  <c r="I57" i="1"/>
  <c r="H57" i="1"/>
  <c r="G57" i="1"/>
  <c r="F57" i="1"/>
  <c r="E57" i="1"/>
  <c r="D57" i="1"/>
  <c r="C57" i="1"/>
  <c r="N56" i="1"/>
  <c r="M56" i="1"/>
  <c r="L56" i="1"/>
  <c r="K56" i="1"/>
  <c r="J56" i="1"/>
  <c r="I56" i="1"/>
  <c r="H56" i="1"/>
  <c r="G56" i="1"/>
  <c r="F56" i="1"/>
  <c r="E56" i="1"/>
  <c r="D56" i="1"/>
  <c r="C56" i="1"/>
  <c r="N55" i="1"/>
  <c r="M55" i="1"/>
  <c r="L55" i="1"/>
  <c r="K55" i="1"/>
  <c r="J55" i="1"/>
  <c r="I55" i="1"/>
  <c r="H55" i="1"/>
  <c r="G55" i="1"/>
  <c r="F55" i="1"/>
  <c r="E55" i="1"/>
  <c r="D55" i="1"/>
  <c r="C55" i="1"/>
  <c r="N54" i="1"/>
  <c r="M54" i="1"/>
  <c r="L54" i="1"/>
  <c r="K54" i="1"/>
  <c r="J54" i="1"/>
  <c r="I54" i="1"/>
  <c r="H54" i="1"/>
  <c r="G54" i="1"/>
  <c r="F54" i="1"/>
  <c r="E54" i="1"/>
  <c r="D54" i="1"/>
  <c r="C54" i="1"/>
  <c r="O48" i="1"/>
  <c r="O47" i="1"/>
  <c r="O46" i="1"/>
  <c r="O45" i="1"/>
  <c r="O44" i="1"/>
  <c r="O43" i="1"/>
  <c r="O42" i="1"/>
  <c r="O41" i="1"/>
  <c r="O39" i="1"/>
  <c r="O38" i="1"/>
  <c r="O35" i="1"/>
  <c r="O59" i="1"/>
  <c r="N58" i="1"/>
  <c r="M58" i="1"/>
  <c r="H58" i="1"/>
  <c r="F58" i="1"/>
  <c r="E58" i="1"/>
  <c r="O28" i="1"/>
  <c r="O27" i="1"/>
  <c r="O26" i="1"/>
  <c r="O25" i="1"/>
  <c r="O24" i="1"/>
  <c r="O23" i="1"/>
  <c r="O22" i="1"/>
  <c r="O21" i="1"/>
  <c r="N53" i="1"/>
  <c r="M53" i="1"/>
  <c r="L53" i="1"/>
  <c r="K53" i="1"/>
  <c r="J53" i="1"/>
  <c r="I53" i="1"/>
  <c r="H53" i="1"/>
  <c r="G53" i="1"/>
  <c r="E53" i="1"/>
  <c r="D53" i="1"/>
  <c r="C53" i="1"/>
  <c r="O14" i="1"/>
  <c r="O13" i="1"/>
  <c r="O12" i="1"/>
  <c r="O63" i="1" l="1"/>
  <c r="O62" i="1"/>
  <c r="O54" i="1"/>
  <c r="O60" i="1"/>
  <c r="O56" i="1"/>
  <c r="O57" i="1"/>
  <c r="I58" i="1"/>
  <c r="J58" i="1"/>
  <c r="O64" i="1"/>
  <c r="O20" i="1"/>
  <c r="O53" i="1" s="1"/>
  <c r="K58" i="1"/>
  <c r="G58" i="1"/>
  <c r="O55" i="1"/>
  <c r="O15" i="1"/>
  <c r="D58" i="1"/>
  <c r="L58" i="1"/>
  <c r="O61" i="1"/>
  <c r="O65" i="1"/>
  <c r="C58" i="1"/>
  <c r="F53" i="1"/>
  <c r="O5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aci</author>
  </authors>
  <commentList>
    <comment ref="A12" authorId="0" shapeId="0" xr:uid="{5B3FB52B-331C-429D-A370-357C01E01BE1}">
      <text>
        <r>
          <rPr>
            <b/>
            <sz val="9"/>
            <color indexed="81"/>
            <rFont val="Tahoma"/>
            <family val="2"/>
          </rPr>
          <t xml:space="preserve">Bladimir: </t>
        </r>
        <r>
          <rPr>
            <sz val="9"/>
            <color indexed="81"/>
            <rFont val="Tahoma"/>
            <family val="2"/>
          </rPr>
          <t xml:space="preserve">Fatalidades, heridos graves con mas de 30 dias de incapacidad, heridos leves con hasta 30 dias de incapacidad, choques simples.
</t>
        </r>
      </text>
    </comment>
    <comment ref="A13" authorId="0" shapeId="0" xr:uid="{A2FB0B55-C2BE-48AD-8947-B096535E8962}">
      <text>
        <r>
          <rPr>
            <b/>
            <sz val="9"/>
            <color indexed="81"/>
            <rFont val="Tahoma"/>
            <family val="2"/>
          </rPr>
          <t xml:space="preserve">Bladimir: </t>
        </r>
        <r>
          <rPr>
            <sz val="9"/>
            <color indexed="81"/>
            <rFont val="Tahoma"/>
            <family val="2"/>
          </rPr>
          <t xml:space="preserve">Fatalidades, heridos graves con mas de 30 dias de incapacidad, heridos leves con hasta 30 dias de incapacidad, choques simples.
</t>
        </r>
      </text>
    </comment>
    <comment ref="A14" authorId="0" shapeId="0" xr:uid="{A8928864-F6F4-4CFE-B13E-2B7D6D3ABB6F}">
      <text>
        <r>
          <rPr>
            <b/>
            <sz val="9"/>
            <color indexed="81"/>
            <rFont val="Tahoma"/>
            <family val="2"/>
          </rPr>
          <t xml:space="preserve">Bladimir: </t>
        </r>
        <r>
          <rPr>
            <sz val="9"/>
            <color indexed="81"/>
            <rFont val="Tahoma"/>
            <family val="2"/>
          </rPr>
          <t xml:space="preserve">Fatalidades, heridos graves con mas de 30 dias de incapacidad, heridos leves con hasta 30 dias de incapacidad, choques simples.
</t>
        </r>
      </text>
    </comment>
    <comment ref="A15" authorId="0" shapeId="0" xr:uid="{19321426-CD71-46B1-9943-5AE308D5937E}">
      <text>
        <r>
          <rPr>
            <b/>
            <sz val="9"/>
            <color indexed="81"/>
            <rFont val="Tahoma"/>
            <family val="2"/>
          </rPr>
          <t xml:space="preserve">Bladimir: </t>
        </r>
        <r>
          <rPr>
            <sz val="9"/>
            <color indexed="81"/>
            <rFont val="Tahoma"/>
            <family val="2"/>
          </rPr>
          <t xml:space="preserve">Fatalidades, heridos graves con mas de 30 dias de incapacidad, heridos leves con hasta 30 dias de incapacidad, choques simples.
</t>
        </r>
      </text>
    </comment>
    <comment ref="A20" authorId="0" shapeId="0" xr:uid="{02CCC1BF-0615-497D-8453-EFA98F809880}">
      <text>
        <r>
          <rPr>
            <b/>
            <sz val="9"/>
            <color indexed="81"/>
            <rFont val="Tahoma"/>
            <family val="2"/>
          </rPr>
          <t xml:space="preserve">Bladimir: </t>
        </r>
        <r>
          <rPr>
            <sz val="9"/>
            <color indexed="81"/>
            <rFont val="Tahoma"/>
            <family val="2"/>
          </rPr>
          <t>Incluye toda la flota de vehiculos de la empresa.</t>
        </r>
      </text>
    </comment>
  </commentList>
</comments>
</file>

<file path=xl/sharedStrings.xml><?xml version="1.0" encoding="utf-8"?>
<sst xmlns="http://schemas.openxmlformats.org/spreadsheetml/2006/main" count="103" uniqueCount="96">
  <si>
    <t>Meta:</t>
  </si>
  <si>
    <t>Frecuencia:</t>
  </si>
  <si>
    <t>Trimestral</t>
  </si>
  <si>
    <t>Indicador:</t>
  </si>
  <si>
    <t>Indicadores del desempeño PESV</t>
  </si>
  <si>
    <t>Fuente de datos</t>
  </si>
  <si>
    <t>Constante a kilometros</t>
  </si>
  <si>
    <t>k</t>
  </si>
  <si>
    <t>Datos</t>
  </si>
  <si>
    <t>Primer trimeste</t>
  </si>
  <si>
    <t>Segundo trimestre</t>
  </si>
  <si>
    <t>Cuarto trimestre</t>
  </si>
  <si>
    <t>Consolidado</t>
  </si>
  <si>
    <t xml:space="preserve">Numero de siniestros viales con heridos graves SV(gn): </t>
  </si>
  <si>
    <t xml:space="preserve">Numero de siniestros viales con heridos leves SV(ln): </t>
  </si>
  <si>
    <t xml:space="preserve">Numero total de siniestros viales sin heridos Choques simples CS(n): </t>
  </si>
  <si>
    <t xml:space="preserve">Numero total de siniestros viales SV(n): </t>
  </si>
  <si>
    <t>Placa:</t>
  </si>
  <si>
    <t>Numero de kilometros recorridos  Km(t)</t>
  </si>
  <si>
    <t>Costos directos de siniestros viales por nivel de perdida CDSV(tn)</t>
  </si>
  <si>
    <t>Costos Indirectos de siniestros viales por nivel de perdida CISV(tn)</t>
  </si>
  <si>
    <t>Cantidad de riesgos identificados al inicio del año RI(ia)</t>
  </si>
  <si>
    <t>Cantidad de riesgos identificados al final del año RI(fa)</t>
  </si>
  <si>
    <t>Cantidad de riesgos con valoración alta al inicio del año RVA(ia)</t>
  </si>
  <si>
    <t>Cantidad de riesgos con valoración alta al final del año RVA(fa)</t>
  </si>
  <si>
    <t xml:space="preserve">Numero de metas alcanzadas o logradas  MA(t) </t>
  </si>
  <si>
    <t xml:space="preserve">Numero total de metas definidas TM(T) </t>
  </si>
  <si>
    <t xml:space="preserve">Numero de actividades ejecutadas del plan anual de trabajo PESV </t>
  </si>
  <si>
    <t xml:space="preserve">Numero de actividades programadas del plan anual de trabajo PESV </t>
  </si>
  <si>
    <t>Numero de excesos en la jornada diaria de los conductores. (#EJD)</t>
  </si>
  <si>
    <t>Sumatoria total de dias laborados por todos los conductores que realizan desplazamientos por mes. #SDT</t>
  </si>
  <si>
    <t>Inspecciones Diarias Preoperacionales: IDP</t>
  </si>
  <si>
    <t>Numero de Vehiculos incluido en el programa de gestión de velocidad #VIP</t>
  </si>
  <si>
    <t>Numero de vehiculos utilizados para desplazamientos laborales en el mes #VDL</t>
  </si>
  <si>
    <t>Numero diarios de desplazamientos con excesos de velocidad</t>
  </si>
  <si>
    <t>Numero total de desplazamientos laborales por mes</t>
  </si>
  <si>
    <t>#VID: Número de vehículos inspeccionados diariamente</t>
  </si>
  <si>
    <t>#TV: Número total de vehículos que trabajan diariamente.</t>
  </si>
  <si>
    <t>Cumplimiento plan mantenimento preventivo de vehículos: CPMVh</t>
  </si>
  <si>
    <t>MEVh(t): Numero de actividades de mantenimiento preventivo ejecutadas por trimestre.</t>
  </si>
  <si>
    <t>MPVh(t): Numero total de actividades de mantenimiento preventivo programadas por trimestre.</t>
  </si>
  <si>
    <t>CESV(t): Numero de capacitaciones en seguriad vial ejecutadas por trimestre.</t>
  </si>
  <si>
    <t>CPSV(t): Numero total de capacitaciones en seguriad vial programadas por trimestre.</t>
  </si>
  <si>
    <t>CFSV(t): Numero de colaboradores de la organización capacitados en seguridad vial</t>
  </si>
  <si>
    <t>CT(t): Numero total colaboradores de la organización.</t>
  </si>
  <si>
    <t>#NCI: Numero dé no conformidades identificadas y analizadas.</t>
  </si>
  <si>
    <t>#NCG: No conformidades gestionadas y cerradas.</t>
  </si>
  <si>
    <t>Indicador</t>
  </si>
  <si>
    <t>Formula</t>
  </si>
  <si>
    <t>Tasa de siniestro viales por nivel de perdidas TSV(n)</t>
  </si>
  <si>
    <t>TVS(n) = SV(tn) * K / Km(t)</t>
  </si>
  <si>
    <t>Costos siniestros viales por nivel de perdida $SV(n)</t>
  </si>
  <si>
    <t>$SV(n) = CDSV(tn) + CISV(tn)</t>
  </si>
  <si>
    <t>Riesgos de seguridad vial identificados RSVI</t>
  </si>
  <si>
    <t>RSVI = RI(fa) - RI(ia)</t>
  </si>
  <si>
    <t>Gestión de riesgos viales GRV</t>
  </si>
  <si>
    <t>GRV =  RVA(fa) -  RVA(ia)</t>
  </si>
  <si>
    <t>Cumplimiento de metas PESV</t>
  </si>
  <si>
    <t>CP PESV = MA(t) / TM(T) * 100</t>
  </si>
  <si>
    <t>Cumplimiento de actividades plan anual</t>
  </si>
  <si>
    <t>Cplan PESV = AEPlan (t) / APPlan (t) * 100</t>
  </si>
  <si>
    <t>% Excesos jornada laboral</t>
  </si>
  <si>
    <t>%EJL = #EJD / #SDT * 100</t>
  </si>
  <si>
    <t>Cobertura Programa de gestión velocidad empresarial</t>
  </si>
  <si>
    <t>GVE = #VIP / VDL *100</t>
  </si>
  <si>
    <t>Excesos de limites de velocidad</t>
  </si>
  <si>
    <t>ELVL = #DLEV / #TDL *100</t>
  </si>
  <si>
    <t xml:space="preserve">Inspección diaria preoperacional </t>
  </si>
  <si>
    <t>IDP - #VID / #TV* 100</t>
  </si>
  <si>
    <t xml:space="preserve">Cumpliemiento de mantenieientos preventivos </t>
  </si>
  <si>
    <t>CPMVh - MEVh(t) / MPVh(t) * 100</t>
  </si>
  <si>
    <t>Cumplimiento plan de formación en seguridad vial</t>
  </si>
  <si>
    <t>CPFSV = CESV(t) / CPSV(t)* 100</t>
  </si>
  <si>
    <t>Cobertura plan de formación en segundad viaL CPF PESV</t>
  </si>
  <si>
    <t>CPFSV = CEPF(t) / CTPF(t)* 100</t>
  </si>
  <si>
    <t>No Conformidades Auditoria Cerradas: NCAC</t>
  </si>
  <si>
    <t>NCAN = #NCG / #NCI * 100</t>
  </si>
  <si>
    <t>Análisis del Indicador</t>
  </si>
  <si>
    <r>
      <t xml:space="preserve">1er Trimestre. 
</t>
    </r>
    <r>
      <rPr>
        <sz val="9"/>
        <color indexed="8"/>
        <rFont val="Arial Narrow"/>
        <family val="2"/>
      </rPr>
      <t>(Enero - Febrero - Marzo)</t>
    </r>
  </si>
  <si>
    <t xml:space="preserve">Acumulado </t>
  </si>
  <si>
    <r>
      <t xml:space="preserve">2do Trimestre. 
</t>
    </r>
    <r>
      <rPr>
        <sz val="9"/>
        <color indexed="8"/>
        <rFont val="Arial Narrow"/>
        <family val="2"/>
      </rPr>
      <t>(Abril - Mayo - Junio)</t>
    </r>
  </si>
  <si>
    <r>
      <t xml:space="preserve">3 er Trimestre. 
</t>
    </r>
    <r>
      <rPr>
        <sz val="9"/>
        <color indexed="8"/>
        <rFont val="Arial Narrow"/>
        <family val="2"/>
      </rPr>
      <t>(Julio - Agosto - Septiembre)</t>
    </r>
  </si>
  <si>
    <r>
      <t xml:space="preserve">4to Trimestre. 
</t>
    </r>
    <r>
      <rPr>
        <sz val="9"/>
        <color indexed="8"/>
        <rFont val="Arial Narrow"/>
        <family val="2"/>
      </rPr>
      <t>(Octubre - Noviembre - Diciembre)</t>
    </r>
  </si>
  <si>
    <t>La establecida en el PESV</t>
  </si>
  <si>
    <t>Reportes GPS, Inspecciones preoperacionales, registros de mantenimiento, etc.</t>
  </si>
  <si>
    <t>Versión: 0</t>
  </si>
  <si>
    <t>Fecha Actualización: Nov-2023</t>
  </si>
  <si>
    <t>CO-SS-PP-005-F7</t>
  </si>
  <si>
    <t>CONTROL DE CAMBIOS</t>
  </si>
  <si>
    <t>VERSIÓN</t>
  </si>
  <si>
    <t>FECHA</t>
  </si>
  <si>
    <t>RESPONSABLE</t>
  </si>
  <si>
    <t>RESUMEN DEL CAMBIO</t>
  </si>
  <si>
    <t>Ana Cardenas</t>
  </si>
  <si>
    <t>Versión inicial</t>
  </si>
  <si>
    <t>SISTEMA DE GESTIÓN AES COLOMBIA 
INDICADORES PLAN ESTRATÉGICO DE SEGURIDAD VIAL - PESV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</si>
</sst>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&quot;$&quot;\ #,##0.00;\-&quot;$&quot;\ #,##0.00"/>
    <numFmt numFmtId="44" formatCode="_-&quot;$&quot;\ * #,##0.00_-;\-&quot;$&quot;\ * #,##0.00_-;_-&quot;$&quot;\ 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9"/>
      <color theme="1"/>
      <name val="Arial Narrow"/>
      <family val="2"/>
    </font>
    <font>
      <sz val="9"/>
      <color theme="0"/>
      <name val="Arial Narrow"/>
      <family val="2"/>
    </font>
    <font>
      <sz val="9"/>
      <color rgb="FF000000"/>
      <name val="Arial Narrow"/>
      <family val="2"/>
    </font>
    <font>
      <sz val="9"/>
      <color theme="1"/>
      <name val="Arial Narrow"/>
      <family val="2"/>
    </font>
    <font>
      <sz val="9"/>
      <color indexed="8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3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FFFFFF"/>
      <name val="Arial"/>
      <family val="2"/>
    </font>
    <font>
      <sz val="11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222A3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48">
    <xf numFmtId="0" fontId="0" fillId="0" borderId="0" xfId="0"/>
    <xf numFmtId="0" fontId="3" fillId="2" borderId="0" xfId="0" applyFont="1" applyFill="1" applyAlignment="1" applyProtection="1">
      <alignment horizontal="center" vertical="center" wrapText="1"/>
      <protection hidden="1"/>
    </xf>
    <xf numFmtId="0" fontId="4" fillId="2" borderId="10" xfId="0" applyFont="1" applyFill="1" applyBorder="1" applyAlignment="1" applyProtection="1">
      <alignment vertical="center" wrapText="1"/>
      <protection hidden="1"/>
    </xf>
    <xf numFmtId="0" fontId="4" fillId="2" borderId="8" xfId="0" applyFont="1" applyFill="1" applyBorder="1" applyAlignment="1" applyProtection="1">
      <alignment horizontal="left" vertical="center" wrapText="1"/>
      <protection hidden="1"/>
    </xf>
    <xf numFmtId="0" fontId="5" fillId="2" borderId="8" xfId="0" applyFont="1" applyFill="1" applyBorder="1" applyAlignment="1" applyProtection="1">
      <alignment horizontal="left" vertical="center" wrapText="1"/>
      <protection locked="0"/>
    </xf>
    <xf numFmtId="0" fontId="5" fillId="2" borderId="11" xfId="0" applyFont="1" applyFill="1" applyBorder="1" applyAlignment="1" applyProtection="1">
      <alignment horizontal="center" vertical="center" wrapText="1"/>
      <protection locked="0"/>
    </xf>
    <xf numFmtId="0" fontId="5" fillId="2" borderId="12" xfId="0" applyFont="1" applyFill="1" applyBorder="1" applyAlignment="1" applyProtection="1">
      <alignment horizontal="center" vertical="center" wrapText="1"/>
      <protection locked="0"/>
    </xf>
    <xf numFmtId="17" fontId="6" fillId="3" borderId="10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0" xfId="0" applyFont="1" applyFill="1" applyAlignment="1" applyProtection="1">
      <alignment horizontal="center" vertical="center" wrapText="1"/>
      <protection hidden="1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vertical="center" wrapText="1"/>
      <protection locked="0"/>
    </xf>
    <xf numFmtId="1" fontId="3" fillId="0" borderId="10" xfId="0" applyNumberFormat="1" applyFont="1" applyBorder="1" applyAlignment="1" applyProtection="1">
      <alignment horizontal="center" vertical="center" wrapText="1"/>
      <protection hidden="1"/>
    </xf>
    <xf numFmtId="1" fontId="3" fillId="2" borderId="10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Font="1" applyFill="1" applyAlignment="1" applyProtection="1">
      <alignment horizontal="left" vertical="center" wrapText="1"/>
      <protection hidden="1"/>
    </xf>
    <xf numFmtId="7" fontId="3" fillId="0" borderId="13" xfId="1" applyNumberFormat="1" applyFont="1" applyFill="1" applyBorder="1" applyAlignment="1" applyProtection="1">
      <alignment horizontal="center" vertical="center" wrapText="1"/>
      <protection locked="0"/>
    </xf>
    <xf numFmtId="7" fontId="9" fillId="0" borderId="13" xfId="1" applyNumberFormat="1" applyFont="1" applyFill="1" applyBorder="1" applyAlignment="1" applyProtection="1">
      <alignment horizontal="center" vertical="center" wrapText="1"/>
      <protection locked="0"/>
    </xf>
    <xf numFmtId="2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4" xfId="0" applyFont="1" applyFill="1" applyBorder="1" applyAlignment="1" applyProtection="1">
      <alignment horizontal="center" vertical="center" wrapText="1"/>
      <protection hidden="1"/>
    </xf>
    <xf numFmtId="0" fontId="3" fillId="2" borderId="14" xfId="0" applyFont="1" applyFill="1" applyBorder="1" applyAlignment="1" applyProtection="1">
      <alignment vertical="center" wrapText="1"/>
      <protection hidden="1"/>
    </xf>
    <xf numFmtId="0" fontId="8" fillId="2" borderId="0" xfId="0" applyFont="1" applyFill="1" applyAlignment="1" applyProtection="1">
      <alignment horizontal="center" vertical="center" wrapText="1"/>
      <protection hidden="1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vertical="center" wrapText="1"/>
      <protection locked="0"/>
    </xf>
    <xf numFmtId="1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4" borderId="0" xfId="0" applyFont="1" applyFill="1" applyAlignment="1" applyProtection="1">
      <alignment horizontal="center" vertical="center" wrapText="1"/>
      <protection hidden="1"/>
    </xf>
    <xf numFmtId="0" fontId="3" fillId="5" borderId="10" xfId="0" applyFont="1" applyFill="1" applyBorder="1" applyAlignment="1" applyProtection="1">
      <alignment horizontal="center" vertical="center" wrapText="1"/>
      <protection locked="0"/>
    </xf>
    <xf numFmtId="0" fontId="3" fillId="5" borderId="10" xfId="0" applyFont="1" applyFill="1" applyBorder="1" applyAlignment="1" applyProtection="1">
      <alignment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vertical="center" wrapText="1"/>
      <protection locked="0"/>
    </xf>
    <xf numFmtId="0" fontId="3" fillId="2" borderId="10" xfId="0" applyFont="1" applyFill="1" applyBorder="1" applyAlignment="1" applyProtection="1">
      <alignment vertical="center" wrapText="1"/>
      <protection locked="0"/>
    </xf>
    <xf numFmtId="0" fontId="3" fillId="2" borderId="6" xfId="0" applyFont="1" applyFill="1" applyBorder="1" applyAlignment="1" applyProtection="1">
      <alignment vertical="center" wrapText="1"/>
      <protection locked="0"/>
    </xf>
    <xf numFmtId="0" fontId="3" fillId="2" borderId="4" xfId="0" applyFont="1" applyFill="1" applyBorder="1" applyAlignment="1" applyProtection="1">
      <alignment horizontal="left" vertical="center" wrapText="1"/>
      <protection hidden="1"/>
    </xf>
    <xf numFmtId="0" fontId="3" fillId="2" borderId="5" xfId="0" applyFont="1" applyFill="1" applyBorder="1" applyAlignment="1" applyProtection="1">
      <alignment horizontal="left" vertical="center" wrapText="1"/>
      <protection hidden="1"/>
    </xf>
    <xf numFmtId="0" fontId="6" fillId="2" borderId="0" xfId="0" applyFont="1" applyFill="1" applyAlignment="1" applyProtection="1">
      <alignment horizontal="center" vertical="center" wrapText="1"/>
      <protection hidden="1"/>
    </xf>
    <xf numFmtId="0" fontId="10" fillId="2" borderId="10" xfId="0" applyFont="1" applyFill="1" applyBorder="1" applyAlignment="1" applyProtection="1">
      <alignment horizontal="center" vertical="center" wrapText="1"/>
      <protection hidden="1"/>
    </xf>
    <xf numFmtId="0" fontId="3" fillId="2" borderId="10" xfId="0" applyFont="1" applyFill="1" applyBorder="1" applyAlignment="1" applyProtection="1">
      <alignment horizontal="center" vertical="center" wrapText="1"/>
      <protection hidden="1"/>
    </xf>
    <xf numFmtId="9" fontId="11" fillId="2" borderId="10" xfId="2" applyFont="1" applyFill="1" applyBorder="1" applyAlignment="1" applyProtection="1">
      <alignment horizontal="center" vertical="center" wrapText="1"/>
      <protection hidden="1"/>
    </xf>
    <xf numFmtId="7" fontId="11" fillId="2" borderId="16" xfId="1" applyNumberFormat="1" applyFont="1" applyFill="1" applyBorder="1" applyAlignment="1" applyProtection="1">
      <alignment horizontal="center" vertical="center" wrapText="1"/>
      <protection hidden="1"/>
    </xf>
    <xf numFmtId="7" fontId="11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center" vertical="center" wrapText="1"/>
      <protection hidden="1"/>
    </xf>
    <xf numFmtId="9" fontId="11" fillId="2" borderId="14" xfId="2" applyFont="1" applyFill="1" applyBorder="1" applyAlignment="1" applyProtection="1">
      <alignment horizontal="center" vertical="center" wrapText="1"/>
      <protection hidden="1"/>
    </xf>
    <xf numFmtId="1" fontId="11" fillId="2" borderId="6" xfId="2" applyNumberFormat="1" applyFont="1" applyFill="1" applyBorder="1" applyAlignment="1" applyProtection="1">
      <alignment horizontal="center" vertical="center" wrapText="1"/>
      <protection hidden="1"/>
    </xf>
    <xf numFmtId="1" fontId="11" fillId="2" borderId="15" xfId="2" applyNumberFormat="1" applyFont="1" applyFill="1" applyBorder="1" applyAlignment="1" applyProtection="1">
      <alignment horizontal="center" vertical="center" wrapText="1"/>
      <protection hidden="1"/>
    </xf>
    <xf numFmtId="1" fontId="11" fillId="2" borderId="10" xfId="2" applyNumberFormat="1" applyFont="1" applyFill="1" applyBorder="1" applyAlignment="1" applyProtection="1">
      <alignment horizontal="center" vertical="center" wrapText="1"/>
      <protection hidden="1"/>
    </xf>
    <xf numFmtId="9" fontId="11" fillId="2" borderId="4" xfId="2" applyFont="1" applyFill="1" applyBorder="1" applyAlignment="1" applyProtection="1">
      <alignment horizontal="center" vertical="center" wrapText="1"/>
      <protection hidden="1"/>
    </xf>
    <xf numFmtId="0" fontId="3" fillId="6" borderId="10" xfId="0" applyFont="1" applyFill="1" applyBorder="1" applyAlignment="1" applyProtection="1">
      <alignment vertical="center" wrapText="1"/>
      <protection hidden="1"/>
    </xf>
    <xf numFmtId="0" fontId="10" fillId="2" borderId="16" xfId="0" applyFont="1" applyFill="1" applyBorder="1" applyAlignment="1" applyProtection="1">
      <alignment horizontal="center" vertical="center" wrapText="1"/>
      <protection hidden="1"/>
    </xf>
    <xf numFmtId="0" fontId="3" fillId="2" borderId="16" xfId="0" applyFont="1" applyFill="1" applyBorder="1" applyAlignment="1" applyProtection="1">
      <alignment vertical="center" wrapText="1"/>
      <protection hidden="1"/>
    </xf>
    <xf numFmtId="1" fontId="11" fillId="2" borderId="16" xfId="2" applyNumberFormat="1" applyFont="1" applyFill="1" applyBorder="1" applyAlignment="1" applyProtection="1">
      <alignment vertical="center" wrapText="1"/>
      <protection hidden="1"/>
    </xf>
    <xf numFmtId="1" fontId="11" fillId="2" borderId="16" xfId="2" applyNumberFormat="1" applyFont="1" applyFill="1" applyBorder="1" applyAlignment="1" applyProtection="1">
      <alignment horizontal="center" vertical="center" wrapText="1"/>
      <protection hidden="1"/>
    </xf>
    <xf numFmtId="0" fontId="10" fillId="2" borderId="14" xfId="0" applyFont="1" applyFill="1" applyBorder="1" applyAlignment="1" applyProtection="1">
      <alignment horizontal="center" vertical="center" wrapText="1"/>
      <protection hidden="1"/>
    </xf>
    <xf numFmtId="1" fontId="11" fillId="2" borderId="14" xfId="2" applyNumberFormat="1" applyFont="1" applyFill="1" applyBorder="1" applyAlignment="1" applyProtection="1">
      <alignment vertical="center" wrapText="1"/>
      <protection hidden="1"/>
    </xf>
    <xf numFmtId="1" fontId="11" fillId="2" borderId="14" xfId="2" applyNumberFormat="1" applyFont="1" applyFill="1" applyBorder="1" applyAlignment="1" applyProtection="1">
      <alignment horizontal="center" vertical="center" wrapText="1"/>
      <protection hidden="1"/>
    </xf>
    <xf numFmtId="0" fontId="6" fillId="6" borderId="5" xfId="0" applyFont="1" applyFill="1" applyBorder="1" applyAlignment="1" applyProtection="1">
      <alignment horizontal="center" vertical="center" wrapText="1"/>
      <protection hidden="1"/>
    </xf>
    <xf numFmtId="0" fontId="6" fillId="6" borderId="6" xfId="0" applyFont="1" applyFill="1" applyBorder="1" applyAlignment="1" applyProtection="1">
      <alignment horizontal="center" vertical="center" wrapText="1"/>
      <protection hidden="1"/>
    </xf>
    <xf numFmtId="0" fontId="3" fillId="0" borderId="15" xfId="0" applyFont="1" applyBorder="1" applyAlignment="1" applyProtection="1">
      <alignment horizontal="center" vertical="center" wrapText="1"/>
      <protection locked="0"/>
    </xf>
    <xf numFmtId="0" fontId="8" fillId="0" borderId="15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8" fillId="0" borderId="10" xfId="0" applyFont="1" applyBorder="1" applyAlignment="1">
      <alignment wrapText="1"/>
    </xf>
    <xf numFmtId="0" fontId="3" fillId="2" borderId="18" xfId="0" applyFont="1" applyFill="1" applyBorder="1" applyAlignment="1" applyProtection="1">
      <alignment vertical="center" wrapText="1"/>
      <protection locked="0"/>
    </xf>
    <xf numFmtId="0" fontId="3" fillId="2" borderId="3" xfId="0" applyFont="1" applyFill="1" applyBorder="1" applyAlignment="1" applyProtection="1">
      <alignment vertical="center" wrapText="1"/>
      <protection locked="0"/>
    </xf>
    <xf numFmtId="2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2" fontId="3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10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5" fillId="2" borderId="4" xfId="0" applyFont="1" applyFill="1" applyBorder="1" applyAlignment="1" applyProtection="1">
      <alignment horizontal="left" vertical="center" wrapText="1"/>
      <protection locked="0"/>
    </xf>
    <xf numFmtId="0" fontId="5" fillId="2" borderId="5" xfId="0" applyFont="1" applyFill="1" applyBorder="1" applyAlignment="1" applyProtection="1">
      <alignment horizontal="left" vertical="center" wrapText="1"/>
      <protection locked="0"/>
    </xf>
    <xf numFmtId="0" fontId="5" fillId="2" borderId="6" xfId="0" applyFont="1" applyFill="1" applyBorder="1" applyAlignment="1" applyProtection="1">
      <alignment horizontal="left" vertical="center" wrapText="1"/>
      <protection locked="0"/>
    </xf>
    <xf numFmtId="0" fontId="4" fillId="2" borderId="4" xfId="0" applyFont="1" applyFill="1" applyBorder="1" applyAlignment="1" applyProtection="1">
      <alignment horizontal="left" vertical="center" wrapText="1"/>
      <protection locked="0"/>
    </xf>
    <xf numFmtId="0" fontId="4" fillId="2" borderId="5" xfId="0" applyFont="1" applyFill="1" applyBorder="1" applyAlignment="1" applyProtection="1">
      <alignment horizontal="left" vertical="center" wrapText="1"/>
      <protection locked="0"/>
    </xf>
    <xf numFmtId="0" fontId="4" fillId="2" borderId="6" xfId="0" applyFont="1" applyFill="1" applyBorder="1" applyAlignment="1" applyProtection="1">
      <alignment horizontal="left" vertical="center" wrapText="1"/>
      <protection locked="0"/>
    </xf>
    <xf numFmtId="0" fontId="5" fillId="2" borderId="10" xfId="0" applyFont="1" applyFill="1" applyBorder="1" applyAlignment="1" applyProtection="1">
      <alignment horizontal="left" vertical="center" wrapText="1"/>
      <protection hidden="1"/>
    </xf>
    <xf numFmtId="0" fontId="6" fillId="3" borderId="2" xfId="0" applyFont="1" applyFill="1" applyBorder="1" applyAlignment="1" applyProtection="1">
      <alignment horizontal="center" vertical="center" wrapText="1"/>
      <protection hidden="1"/>
    </xf>
    <xf numFmtId="0" fontId="6" fillId="3" borderId="8" xfId="0" applyFont="1" applyFill="1" applyBorder="1" applyAlignment="1" applyProtection="1">
      <alignment horizontal="center" vertical="center" wrapText="1"/>
      <protection hidden="1"/>
    </xf>
    <xf numFmtId="0" fontId="6" fillId="3" borderId="4" xfId="0" applyFont="1" applyFill="1" applyBorder="1" applyAlignment="1" applyProtection="1">
      <alignment horizontal="center" vertical="center" wrapText="1"/>
      <protection hidden="1"/>
    </xf>
    <xf numFmtId="0" fontId="6" fillId="3" borderId="5" xfId="0" applyFont="1" applyFill="1" applyBorder="1" applyAlignment="1" applyProtection="1">
      <alignment horizontal="center" vertical="center" wrapText="1"/>
      <protection hidden="1"/>
    </xf>
    <xf numFmtId="0" fontId="6" fillId="3" borderId="6" xfId="0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left" vertical="center" wrapText="1"/>
      <protection hidden="1"/>
    </xf>
    <xf numFmtId="0" fontId="3" fillId="2" borderId="5" xfId="0" applyFont="1" applyFill="1" applyBorder="1" applyAlignment="1" applyProtection="1">
      <alignment horizontal="left" vertical="center" wrapText="1"/>
      <protection hidden="1"/>
    </xf>
    <xf numFmtId="0" fontId="3" fillId="0" borderId="4" xfId="0" applyFont="1" applyBorder="1" applyAlignment="1" applyProtection="1">
      <alignment horizontal="left" vertical="center" wrapText="1"/>
      <protection hidden="1"/>
    </xf>
    <xf numFmtId="0" fontId="3" fillId="0" borderId="6" xfId="0" applyFont="1" applyBorder="1" applyAlignment="1" applyProtection="1">
      <alignment horizontal="left" vertical="center" wrapText="1"/>
      <protection hidden="1"/>
    </xf>
    <xf numFmtId="0" fontId="2" fillId="2" borderId="0" xfId="3" applyFill="1" applyAlignment="1" applyProtection="1">
      <alignment horizontal="center" vertical="center" wrapText="1"/>
      <protection hidden="1"/>
    </xf>
    <xf numFmtId="0" fontId="3" fillId="0" borderId="5" xfId="0" applyFont="1" applyBorder="1" applyAlignment="1" applyProtection="1">
      <alignment horizontal="left" vertical="center" wrapText="1"/>
      <protection hidden="1"/>
    </xf>
    <xf numFmtId="0" fontId="3" fillId="2" borderId="6" xfId="0" applyFont="1" applyFill="1" applyBorder="1" applyAlignment="1" applyProtection="1">
      <alignment horizontal="left" vertical="center" wrapText="1"/>
      <protection hidden="1"/>
    </xf>
    <xf numFmtId="0" fontId="3" fillId="5" borderId="4" xfId="0" applyFont="1" applyFill="1" applyBorder="1" applyAlignment="1" applyProtection="1">
      <alignment horizontal="left" vertical="center" wrapText="1"/>
      <protection hidden="1"/>
    </xf>
    <xf numFmtId="0" fontId="3" fillId="5" borderId="6" xfId="0" applyFont="1" applyFill="1" applyBorder="1" applyAlignment="1" applyProtection="1">
      <alignment horizontal="left" vertical="center" wrapText="1"/>
      <protection hidden="1"/>
    </xf>
    <xf numFmtId="0" fontId="3" fillId="2" borderId="10" xfId="0" applyFont="1" applyFill="1" applyBorder="1" applyAlignment="1" applyProtection="1">
      <alignment horizontal="center" vertical="center" wrapText="1"/>
      <protection locked="0"/>
    </xf>
    <xf numFmtId="0" fontId="3" fillId="2" borderId="10" xfId="0" applyFont="1" applyFill="1" applyBorder="1" applyAlignment="1" applyProtection="1">
      <alignment horizontal="left" vertical="center" wrapText="1"/>
      <protection hidden="1"/>
    </xf>
    <xf numFmtId="0" fontId="6" fillId="6" borderId="4" xfId="0" applyFont="1" applyFill="1" applyBorder="1" applyAlignment="1" applyProtection="1">
      <alignment horizontal="center" vertical="center" wrapText="1"/>
      <protection hidden="1"/>
    </xf>
    <xf numFmtId="0" fontId="6" fillId="6" borderId="5" xfId="0" applyFont="1" applyFill="1" applyBorder="1" applyAlignment="1" applyProtection="1">
      <alignment horizontal="center" vertical="center" wrapText="1"/>
      <protection hidden="1"/>
    </xf>
    <xf numFmtId="0" fontId="6" fillId="6" borderId="2" xfId="0" applyFont="1" applyFill="1" applyBorder="1" applyAlignment="1" applyProtection="1">
      <alignment horizontal="center" vertical="center" wrapText="1"/>
      <protection hidden="1"/>
    </xf>
    <xf numFmtId="0" fontId="6" fillId="6" borderId="6" xfId="0" applyFont="1" applyFill="1" applyBorder="1" applyAlignment="1" applyProtection="1">
      <alignment horizontal="center" vertical="center" wrapText="1"/>
      <protection hidden="1"/>
    </xf>
    <xf numFmtId="0" fontId="6" fillId="2" borderId="1" xfId="0" applyFont="1" applyFill="1" applyBorder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 applyProtection="1">
      <alignment horizontal="center" vertical="center" wrapText="1"/>
      <protection hidden="1"/>
    </xf>
    <xf numFmtId="0" fontId="6" fillId="2" borderId="7" xfId="0" applyFont="1" applyFill="1" applyBorder="1" applyAlignment="1" applyProtection="1">
      <alignment horizontal="center" vertical="center" wrapText="1"/>
      <protection hidden="1"/>
    </xf>
    <xf numFmtId="0" fontId="6" fillId="2" borderId="8" xfId="0" applyFont="1" applyFill="1" applyBorder="1" applyAlignment="1" applyProtection="1">
      <alignment horizontal="center" vertical="center" wrapText="1"/>
      <protection hidden="1"/>
    </xf>
    <xf numFmtId="0" fontId="6" fillId="6" borderId="14" xfId="0" applyFont="1" applyFill="1" applyBorder="1" applyAlignment="1" applyProtection="1">
      <alignment horizontal="center" vertical="center" wrapText="1"/>
      <protection hidden="1"/>
    </xf>
    <xf numFmtId="9" fontId="3" fillId="2" borderId="14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14" xfId="0" applyFont="1" applyFill="1" applyBorder="1" applyAlignment="1" applyProtection="1">
      <alignment horizontal="center" vertical="center" wrapText="1"/>
      <protection hidden="1"/>
    </xf>
    <xf numFmtId="0" fontId="6" fillId="3" borderId="16" xfId="0" applyFont="1" applyFill="1" applyBorder="1" applyAlignment="1" applyProtection="1">
      <alignment horizontal="center" vertical="center" wrapText="1"/>
      <protection hidden="1"/>
    </xf>
    <xf numFmtId="0" fontId="6" fillId="3" borderId="15" xfId="0" applyFont="1" applyFill="1" applyBorder="1" applyAlignment="1" applyProtection="1">
      <alignment horizontal="center" vertical="center" wrapText="1"/>
      <protection hidden="1"/>
    </xf>
    <xf numFmtId="0" fontId="6" fillId="2" borderId="10" xfId="0" applyFont="1" applyFill="1" applyBorder="1" applyAlignment="1" applyProtection="1">
      <alignment horizontal="center" vertical="center" wrapText="1"/>
      <protection hidden="1"/>
    </xf>
    <xf numFmtId="0" fontId="6" fillId="2" borderId="4" xfId="0" applyFont="1" applyFill="1" applyBorder="1" applyAlignment="1" applyProtection="1">
      <alignment horizontal="center" vertical="center" wrapText="1"/>
      <protection hidden="1"/>
    </xf>
    <xf numFmtId="0" fontId="3" fillId="2" borderId="17" xfId="0" applyFont="1" applyFill="1" applyBorder="1" applyAlignment="1" applyProtection="1">
      <alignment horizontal="left" vertical="center" wrapText="1"/>
      <protection hidden="1"/>
    </xf>
    <xf numFmtId="0" fontId="6" fillId="2" borderId="5" xfId="0" applyFont="1" applyFill="1" applyBorder="1" applyAlignment="1" applyProtection="1">
      <alignment horizontal="center" vertical="center" wrapText="1"/>
      <protection hidden="1"/>
    </xf>
    <xf numFmtId="0" fontId="12" fillId="2" borderId="5" xfId="0" applyFont="1" applyFill="1" applyBorder="1" applyAlignment="1" applyProtection="1">
      <alignment vertical="center" wrapText="1"/>
      <protection hidden="1"/>
    </xf>
    <xf numFmtId="0" fontId="12" fillId="2" borderId="6" xfId="0" applyFont="1" applyFill="1" applyBorder="1" applyAlignment="1" applyProtection="1">
      <alignment vertical="center" wrapText="1"/>
      <protection hidden="1"/>
    </xf>
    <xf numFmtId="0" fontId="17" fillId="0" borderId="0" xfId="0" applyFont="1" applyBorder="1" applyAlignment="1">
      <alignment vertical="center" wrapText="1"/>
    </xf>
    <xf numFmtId="0" fontId="3" fillId="2" borderId="0" xfId="0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Border="1" applyAlignment="1">
      <alignment vertical="center"/>
    </xf>
    <xf numFmtId="0" fontId="16" fillId="0" borderId="19" xfId="0" applyFont="1" applyBorder="1" applyAlignment="1">
      <alignment horizontal="center"/>
    </xf>
    <xf numFmtId="0" fontId="16" fillId="0" borderId="21" xfId="0" applyFont="1" applyBorder="1" applyAlignment="1">
      <alignment horizontal="center"/>
    </xf>
    <xf numFmtId="0" fontId="16" fillId="0" borderId="22" xfId="0" applyFont="1" applyBorder="1" applyAlignment="1">
      <alignment horizontal="center"/>
    </xf>
    <xf numFmtId="0" fontId="16" fillId="0" borderId="23" xfId="0" applyFont="1" applyBorder="1" applyAlignment="1">
      <alignment horizontal="center"/>
    </xf>
    <xf numFmtId="0" fontId="16" fillId="0" borderId="24" xfId="0" applyFont="1" applyBorder="1" applyAlignment="1">
      <alignment horizontal="center"/>
    </xf>
    <xf numFmtId="0" fontId="16" fillId="0" borderId="26" xfId="0" applyFont="1" applyBorder="1" applyAlignment="1">
      <alignment horizontal="center"/>
    </xf>
    <xf numFmtId="0" fontId="15" fillId="2" borderId="8" xfId="0" applyFont="1" applyFill="1" applyBorder="1" applyAlignment="1">
      <alignment horizontal="right" vertical="center"/>
    </xf>
    <xf numFmtId="0" fontId="18" fillId="0" borderId="19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18" fillId="0" borderId="24" xfId="0" applyFont="1" applyBorder="1" applyAlignment="1">
      <alignment horizontal="center" vertical="center"/>
    </xf>
    <xf numFmtId="0" fontId="18" fillId="0" borderId="25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9" fillId="7" borderId="10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14" fontId="20" fillId="0" borderId="10" xfId="0" applyNumberFormat="1" applyFont="1" applyBorder="1" applyAlignment="1">
      <alignment horizontal="center" vertical="center" wrapText="1"/>
    </xf>
    <xf numFmtId="0" fontId="20" fillId="0" borderId="10" xfId="0" applyFont="1" applyBorder="1" applyAlignment="1">
      <alignment vertical="center" wrapText="1"/>
    </xf>
    <xf numFmtId="0" fontId="4" fillId="2" borderId="0" xfId="0" applyFont="1" applyFill="1" applyBorder="1" applyAlignment="1" applyProtection="1">
      <alignment horizontal="left" vertical="center" wrapText="1"/>
      <protection hidden="1"/>
    </xf>
    <xf numFmtId="0" fontId="4" fillId="2" borderId="0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Border="1" applyAlignment="1" applyProtection="1">
      <alignment horizontal="left" vertical="center" wrapText="1"/>
      <protection hidden="1"/>
    </xf>
    <xf numFmtId="0" fontId="3" fillId="0" borderId="7" xfId="0" applyFont="1" applyBorder="1" applyAlignment="1" applyProtection="1">
      <alignment horizontal="left" vertical="center" wrapText="1"/>
      <protection hidden="1"/>
    </xf>
    <xf numFmtId="0" fontId="3" fillId="0" borderId="9" xfId="0" applyFont="1" applyBorder="1" applyAlignment="1" applyProtection="1">
      <alignment horizontal="left" vertical="center" wrapText="1"/>
      <protection hidden="1"/>
    </xf>
    <xf numFmtId="1" fontId="3" fillId="0" borderId="15" xfId="0" applyNumberFormat="1" applyFont="1" applyBorder="1" applyAlignment="1" applyProtection="1">
      <alignment horizontal="center" vertical="center" wrapText="1"/>
      <protection hidden="1"/>
    </xf>
    <xf numFmtId="0" fontId="6" fillId="3" borderId="27" xfId="0" applyFont="1" applyFill="1" applyBorder="1" applyAlignment="1" applyProtection="1">
      <alignment horizontal="center" vertical="center" wrapText="1"/>
      <protection hidden="1"/>
    </xf>
    <xf numFmtId="0" fontId="6" fillId="3" borderId="28" xfId="0" applyFont="1" applyFill="1" applyBorder="1" applyAlignment="1" applyProtection="1">
      <alignment horizontal="center" vertical="center" wrapText="1"/>
      <protection hidden="1"/>
    </xf>
    <xf numFmtId="0" fontId="6" fillId="3" borderId="29" xfId="0" applyFont="1" applyFill="1" applyBorder="1" applyAlignment="1" applyProtection="1">
      <alignment horizontal="center" vertical="center" wrapText="1"/>
      <protection hidden="1"/>
    </xf>
    <xf numFmtId="0" fontId="6" fillId="3" borderId="30" xfId="0" applyFont="1" applyFill="1" applyBorder="1" applyAlignment="1" applyProtection="1">
      <alignment horizontal="center" vertical="center" wrapText="1"/>
      <protection hidden="1"/>
    </xf>
    <xf numFmtId="0" fontId="6" fillId="3" borderId="31" xfId="0" applyFont="1" applyFill="1" applyBorder="1" applyAlignment="1" applyProtection="1">
      <alignment horizontal="center" vertical="center" wrapText="1"/>
      <protection hidden="1"/>
    </xf>
    <xf numFmtId="0" fontId="6" fillId="3" borderId="21" xfId="0" applyFont="1" applyFill="1" applyBorder="1" applyAlignment="1" applyProtection="1">
      <alignment horizontal="center" vertical="center" wrapText="1"/>
      <protection hidden="1"/>
    </xf>
    <xf numFmtId="0" fontId="6" fillId="3" borderId="32" xfId="0" applyFont="1" applyFill="1" applyBorder="1" applyAlignment="1" applyProtection="1">
      <alignment horizontal="center" vertical="center" wrapText="1"/>
      <protection hidden="1"/>
    </xf>
    <xf numFmtId="0" fontId="6" fillId="3" borderId="33" xfId="0" applyFont="1" applyFill="1" applyBorder="1" applyAlignment="1" applyProtection="1">
      <alignment horizontal="center" vertical="center" wrapText="1"/>
      <protection hidden="1"/>
    </xf>
    <xf numFmtId="17" fontId="6" fillId="3" borderId="25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26" xfId="0" applyFont="1" applyFill="1" applyBorder="1" applyAlignment="1" applyProtection="1">
      <alignment horizontal="center" vertical="center" wrapText="1"/>
      <protection hidden="1"/>
    </xf>
  </cellXfs>
  <cellStyles count="4">
    <cellStyle name="Hyperlink" xfId="3" xr:uid="{A562463A-38B1-4648-8EB5-FFB4E2F3A7FE}"/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Century Gothic"/>
              <a:ea typeface="Century Gothic"/>
              <a:cs typeface="Century Gothic"/>
            </a:defRPr>
          </a:pPr>
          <a:endParaRPr lang="es-CO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Indicadores!$B$53</c:f>
              <c:strCache>
                <c:ptCount val="1"/>
                <c:pt idx="0">
                  <c:v>TVS(n) = SV(tn) * K / Km(t)</c:v>
                </c:pt>
              </c:strCache>
            </c:strRef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pPr>
              <a:solidFill>
                <a:srgbClr val="FFFF00"/>
              </a:solidFill>
            </c:spPr>
          </c:marker>
          <c:cat>
            <c:numRef>
              <c:f>Indicadores!$C$52:$N$52</c:f>
              <c:numCache>
                <c:formatCode>mmm\-yy</c:formatCode>
                <c:ptCount val="12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</c:numCache>
            </c:numRef>
          </c:cat>
          <c:val>
            <c:numRef>
              <c:f>Indicadores!$C$53:$N$53</c:f>
              <c:numCache>
                <c:formatCode>0%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FEC-4D7F-8D1F-5D4FD47205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1650496"/>
        <c:axId val="901651040"/>
      </c:lineChart>
      <c:dateAx>
        <c:axId val="90165049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s-CO"/>
          </a:p>
        </c:txPr>
        <c:crossAx val="901651040"/>
        <c:crosses val="autoZero"/>
        <c:auto val="1"/>
        <c:lblOffset val="100"/>
        <c:baseTimeUnit val="months"/>
      </c:dateAx>
      <c:valAx>
        <c:axId val="901651040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s-CO"/>
          </a:p>
        </c:txPr>
        <c:crossAx val="90165049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CO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685800</xdr:colOff>
      <xdr:row>33</xdr:row>
      <xdr:rowOff>228600</xdr:rowOff>
    </xdr:from>
    <xdr:to>
      <xdr:col>22</xdr:col>
      <xdr:colOff>438150</xdr:colOff>
      <xdr:row>42</xdr:row>
      <xdr:rowOff>238125</xdr:rowOff>
    </xdr:to>
    <xdr:graphicFrame macro="">
      <xdr:nvGraphicFramePr>
        <xdr:cNvPr id="2" name="2 Gráfico">
          <a:extLst>
            <a:ext uri="{FF2B5EF4-FFF2-40B4-BE49-F238E27FC236}">
              <a16:creationId xmlns:a16="http://schemas.microsoft.com/office/drawing/2014/main" id="{813B4750-BFA4-4AF7-91C0-EC942B9ED3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517813</xdr:colOff>
      <xdr:row>0</xdr:row>
      <xdr:rowOff>125990</xdr:rowOff>
    </xdr:from>
    <xdr:to>
      <xdr:col>1</xdr:col>
      <xdr:colOff>886403</xdr:colOff>
      <xdr:row>3</xdr:row>
      <xdr:rowOff>88513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E134DD1-13C8-483E-8F27-E88C5F3422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7813" y="125990"/>
          <a:ext cx="1981490" cy="81977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92075</xdr:colOff>
      <xdr:row>1</xdr:row>
      <xdr:rowOff>92075</xdr:rowOff>
    </xdr:from>
    <xdr:to>
      <xdr:col>2</xdr:col>
      <xdr:colOff>82550</xdr:colOff>
      <xdr:row>1</xdr:row>
      <xdr:rowOff>515847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011072-15BB-4E3C-A4F7-E0D29BF837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4075" y="273050"/>
          <a:ext cx="803275" cy="4237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30635B-C26B-457A-9CEE-BDB914CE6AFE}">
  <dimension ref="A1:AF79"/>
  <sheetViews>
    <sheetView showGridLines="0" tabSelected="1" zoomScale="85" zoomScaleNormal="85" workbookViewId="0">
      <selection activeCell="C3" sqref="C3:O3"/>
    </sheetView>
  </sheetViews>
  <sheetFormatPr baseColWidth="10" defaultColWidth="11.453125" defaultRowHeight="11.5" x14ac:dyDescent="0.35"/>
  <cols>
    <col min="1" max="1" width="23.1796875" style="1" customWidth="1"/>
    <col min="2" max="2" width="21.26953125" style="1" customWidth="1"/>
    <col min="3" max="14" width="10.90625" style="1" customWidth="1"/>
    <col min="15" max="15" width="23.54296875" style="1" customWidth="1"/>
    <col min="16" max="16384" width="11.453125" style="1"/>
  </cols>
  <sheetData>
    <row r="1" spans="1:32" ht="26.5" customHeight="1" x14ac:dyDescent="0.35">
      <c r="A1" s="109"/>
      <c r="B1" s="110"/>
      <c r="C1" s="116" t="s">
        <v>95</v>
      </c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8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</row>
    <row r="2" spans="1:32" ht="22" customHeight="1" x14ac:dyDescent="0.35">
      <c r="A2" s="111"/>
      <c r="B2" s="112"/>
      <c r="C2" s="119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1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</row>
    <row r="3" spans="1:32" ht="19" customHeight="1" x14ac:dyDescent="0.35">
      <c r="A3" s="111"/>
      <c r="B3" s="112"/>
      <c r="C3" s="122" t="s">
        <v>87</v>
      </c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4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</row>
    <row r="4" spans="1:32" ht="19" customHeight="1" thickBot="1" x14ac:dyDescent="0.4">
      <c r="A4" s="113"/>
      <c r="B4" s="114"/>
      <c r="C4" s="125" t="s">
        <v>85</v>
      </c>
      <c r="D4" s="126"/>
      <c r="E4" s="126"/>
      <c r="F4" s="126"/>
      <c r="G4" s="126"/>
      <c r="H4" s="126"/>
      <c r="I4" s="126" t="s">
        <v>86</v>
      </c>
      <c r="J4" s="126"/>
      <c r="K4" s="126"/>
      <c r="L4" s="126"/>
      <c r="M4" s="126"/>
      <c r="N4" s="126"/>
      <c r="O4" s="127"/>
      <c r="P4" s="108"/>
      <c r="Q4" s="108"/>
      <c r="R4" s="108"/>
      <c r="S4" s="107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</row>
    <row r="5" spans="1:32" ht="14.5" customHeight="1" x14ac:dyDescent="0.35">
      <c r="A5" s="115"/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</row>
    <row r="6" spans="1:32" ht="15" customHeight="1" x14ac:dyDescent="0.35">
      <c r="A6" s="2" t="s">
        <v>0</v>
      </c>
      <c r="B6" s="64" t="s">
        <v>83</v>
      </c>
      <c r="C6" s="65"/>
      <c r="D6" s="65"/>
      <c r="E6" s="65"/>
      <c r="F6" s="66"/>
      <c r="G6" s="67" t="s">
        <v>1</v>
      </c>
      <c r="H6" s="68"/>
      <c r="I6" s="69"/>
      <c r="J6" s="64" t="s">
        <v>2</v>
      </c>
      <c r="K6" s="65"/>
      <c r="L6" s="65"/>
      <c r="M6" s="65"/>
      <c r="N6" s="65"/>
      <c r="O6" s="66"/>
    </row>
    <row r="7" spans="1:32" ht="15" customHeight="1" x14ac:dyDescent="0.35">
      <c r="A7" s="2" t="s">
        <v>3</v>
      </c>
      <c r="B7" s="64" t="s">
        <v>4</v>
      </c>
      <c r="C7" s="65"/>
      <c r="D7" s="65"/>
      <c r="E7" s="65"/>
      <c r="F7" s="66"/>
      <c r="G7" s="67" t="s">
        <v>5</v>
      </c>
      <c r="H7" s="68"/>
      <c r="I7" s="69"/>
      <c r="J7" s="64" t="s">
        <v>84</v>
      </c>
      <c r="K7" s="65"/>
      <c r="L7" s="65"/>
      <c r="M7" s="65"/>
      <c r="N7" s="65"/>
      <c r="O7" s="66"/>
    </row>
    <row r="8" spans="1:32" ht="15" customHeight="1" x14ac:dyDescent="0.35">
      <c r="A8" s="3" t="s">
        <v>6</v>
      </c>
      <c r="B8" s="70">
        <v>1000000</v>
      </c>
      <c r="C8" s="70"/>
      <c r="D8" s="70"/>
      <c r="E8" s="70"/>
      <c r="F8" s="70"/>
      <c r="G8" s="4"/>
      <c r="H8" s="4"/>
      <c r="I8" s="4"/>
      <c r="J8" s="4"/>
      <c r="K8" s="4"/>
      <c r="L8" s="5" t="s">
        <v>7</v>
      </c>
      <c r="M8" s="6">
        <v>5000000</v>
      </c>
      <c r="N8" s="4"/>
      <c r="O8" s="62">
        <v>100</v>
      </c>
    </row>
    <row r="9" spans="1:32" ht="15" customHeight="1" thickBot="1" x14ac:dyDescent="0.4">
      <c r="A9" s="132"/>
      <c r="B9" s="132"/>
      <c r="C9" s="133"/>
      <c r="D9" s="132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</row>
    <row r="10" spans="1:32" ht="15" customHeight="1" x14ac:dyDescent="0.35">
      <c r="A10" s="138" t="s">
        <v>8</v>
      </c>
      <c r="B10" s="139"/>
      <c r="C10" s="140" t="s">
        <v>9</v>
      </c>
      <c r="D10" s="141"/>
      <c r="E10" s="142"/>
      <c r="F10" s="140" t="s">
        <v>10</v>
      </c>
      <c r="G10" s="141"/>
      <c r="H10" s="142"/>
      <c r="I10" s="140" t="s">
        <v>11</v>
      </c>
      <c r="J10" s="141"/>
      <c r="K10" s="142"/>
      <c r="L10" s="140" t="s">
        <v>11</v>
      </c>
      <c r="M10" s="141"/>
      <c r="N10" s="142"/>
      <c r="O10" s="143" t="s">
        <v>12</v>
      </c>
      <c r="Q10" s="63"/>
      <c r="R10" s="63"/>
      <c r="S10" s="63"/>
    </row>
    <row r="11" spans="1:32" s="8" customFormat="1" ht="23.25" customHeight="1" thickBot="1" x14ac:dyDescent="0.4">
      <c r="A11" s="144"/>
      <c r="B11" s="145"/>
      <c r="C11" s="146">
        <v>44927</v>
      </c>
      <c r="D11" s="146">
        <v>44958</v>
      </c>
      <c r="E11" s="146">
        <v>44986</v>
      </c>
      <c r="F11" s="146">
        <v>45017</v>
      </c>
      <c r="G11" s="146">
        <v>45047</v>
      </c>
      <c r="H11" s="146">
        <v>45078</v>
      </c>
      <c r="I11" s="146">
        <v>45108</v>
      </c>
      <c r="J11" s="146">
        <v>45139</v>
      </c>
      <c r="K11" s="146">
        <v>45170</v>
      </c>
      <c r="L11" s="146">
        <v>45200</v>
      </c>
      <c r="M11" s="146">
        <v>45231</v>
      </c>
      <c r="N11" s="146">
        <v>45261</v>
      </c>
      <c r="O11" s="147"/>
      <c r="Q11" s="80"/>
      <c r="R11" s="80"/>
      <c r="S11" s="80"/>
      <c r="T11" s="80"/>
      <c r="U11" s="80"/>
    </row>
    <row r="12" spans="1:32" s="8" customFormat="1" ht="24.65" customHeight="1" x14ac:dyDescent="0.35">
      <c r="A12" s="135" t="s">
        <v>13</v>
      </c>
      <c r="B12" s="136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137">
        <f t="shared" ref="O12:O48" si="0">SUM(C12:N12)</f>
        <v>0</v>
      </c>
    </row>
    <row r="13" spans="1:32" s="8" customFormat="1" ht="24.65" customHeight="1" x14ac:dyDescent="0.35">
      <c r="A13" s="78" t="s">
        <v>14</v>
      </c>
      <c r="B13" s="7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11">
        <f t="shared" si="0"/>
        <v>0</v>
      </c>
    </row>
    <row r="14" spans="1:32" s="8" customFormat="1" ht="24.65" customHeight="1" x14ac:dyDescent="0.35">
      <c r="A14" s="78" t="s">
        <v>15</v>
      </c>
      <c r="B14" s="7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11">
        <f t="shared" si="0"/>
        <v>0</v>
      </c>
    </row>
    <row r="15" spans="1:32" s="8" customFormat="1" ht="24.65" customHeight="1" x14ac:dyDescent="0.35">
      <c r="A15" s="78" t="s">
        <v>16</v>
      </c>
      <c r="B15" s="7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1">
        <f>SUM(C15:N15)</f>
        <v>0</v>
      </c>
    </row>
    <row r="16" spans="1:32" s="8" customFormat="1" ht="24.65" customHeight="1" x14ac:dyDescent="0.35">
      <c r="A16" s="78" t="s">
        <v>17</v>
      </c>
      <c r="B16" s="79"/>
      <c r="C16" s="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2">
        <f t="shared" ref="O16:O19" si="1">SUM(C16:N16)</f>
        <v>0</v>
      </c>
      <c r="R16" s="13"/>
    </row>
    <row r="17" spans="1:18" s="8" customFormat="1" ht="24.65" customHeight="1" x14ac:dyDescent="0.35">
      <c r="A17" s="78"/>
      <c r="B17" s="79"/>
      <c r="C17" s="9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2">
        <f t="shared" si="1"/>
        <v>0</v>
      </c>
      <c r="R17" s="13"/>
    </row>
    <row r="18" spans="1:18" s="8" customFormat="1" ht="24.65" customHeight="1" x14ac:dyDescent="0.35">
      <c r="A18" s="78"/>
      <c r="B18" s="79"/>
      <c r="C18" s="9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2">
        <f t="shared" si="1"/>
        <v>0</v>
      </c>
      <c r="R18" s="13"/>
    </row>
    <row r="19" spans="1:18" s="8" customFormat="1" ht="24.65" customHeight="1" x14ac:dyDescent="0.35">
      <c r="A19" s="78" t="s">
        <v>17</v>
      </c>
      <c r="B19" s="79"/>
      <c r="C19" s="9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2">
        <f t="shared" si="1"/>
        <v>0</v>
      </c>
      <c r="R19" s="13"/>
    </row>
    <row r="20" spans="1:18" s="8" customFormat="1" ht="24.65" customHeight="1" x14ac:dyDescent="0.35">
      <c r="A20" s="78" t="s">
        <v>18</v>
      </c>
      <c r="B20" s="7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12">
        <f t="shared" si="0"/>
        <v>0</v>
      </c>
      <c r="R20" s="13"/>
    </row>
    <row r="21" spans="1:18" s="8" customFormat="1" ht="24.65" customHeight="1" x14ac:dyDescent="0.35">
      <c r="A21" s="78" t="s">
        <v>19</v>
      </c>
      <c r="B21" s="81"/>
      <c r="C21" s="14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6">
        <f t="shared" si="0"/>
        <v>0</v>
      </c>
      <c r="R21" s="13"/>
    </row>
    <row r="22" spans="1:18" s="8" customFormat="1" ht="24.65" customHeight="1" x14ac:dyDescent="0.35">
      <c r="A22" s="78" t="s">
        <v>20</v>
      </c>
      <c r="B22" s="81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6">
        <f t="shared" si="0"/>
        <v>0</v>
      </c>
      <c r="R22" s="13"/>
    </row>
    <row r="23" spans="1:18" s="8" customFormat="1" ht="24.65" customHeight="1" x14ac:dyDescent="0.35">
      <c r="A23" s="76" t="s">
        <v>21</v>
      </c>
      <c r="B23" s="77"/>
      <c r="C23" s="17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6">
        <f t="shared" si="0"/>
        <v>0</v>
      </c>
      <c r="R23" s="19"/>
    </row>
    <row r="24" spans="1:18" s="8" customFormat="1" ht="24.65" customHeight="1" x14ac:dyDescent="0.35">
      <c r="A24" s="76" t="s">
        <v>22</v>
      </c>
      <c r="B24" s="77"/>
      <c r="C24" s="17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6">
        <f t="shared" si="0"/>
        <v>0</v>
      </c>
    </row>
    <row r="25" spans="1:18" s="8" customFormat="1" ht="24.65" customHeight="1" x14ac:dyDescent="0.35">
      <c r="A25" s="76" t="s">
        <v>23</v>
      </c>
      <c r="B25" s="77"/>
      <c r="C25" s="17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6">
        <f t="shared" si="0"/>
        <v>0</v>
      </c>
    </row>
    <row r="26" spans="1:18" s="8" customFormat="1" ht="24.65" customHeight="1" x14ac:dyDescent="0.35">
      <c r="A26" s="76" t="s">
        <v>24</v>
      </c>
      <c r="B26" s="77"/>
      <c r="C26" s="17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6">
        <f t="shared" si="0"/>
        <v>0</v>
      </c>
    </row>
    <row r="27" spans="1:18" s="8" customFormat="1" ht="24.65" customHeight="1" x14ac:dyDescent="0.35">
      <c r="A27" s="76" t="s">
        <v>25</v>
      </c>
      <c r="B27" s="77"/>
      <c r="C27" s="20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16">
        <f t="shared" si="0"/>
        <v>0</v>
      </c>
    </row>
    <row r="28" spans="1:18" s="8" customFormat="1" ht="24.65" customHeight="1" x14ac:dyDescent="0.35">
      <c r="A28" s="76" t="s">
        <v>26</v>
      </c>
      <c r="B28" s="77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16">
        <f t="shared" si="0"/>
        <v>0</v>
      </c>
    </row>
    <row r="29" spans="1:18" s="8" customFormat="1" ht="24.65" customHeight="1" x14ac:dyDescent="0.35">
      <c r="A29" s="76" t="s">
        <v>27</v>
      </c>
      <c r="B29" s="102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2">
        <f t="shared" si="0"/>
        <v>0</v>
      </c>
    </row>
    <row r="30" spans="1:18" s="8" customFormat="1" ht="24.65" customHeight="1" x14ac:dyDescent="0.35">
      <c r="A30" s="76" t="s">
        <v>28</v>
      </c>
      <c r="B30" s="102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2">
        <f t="shared" si="0"/>
        <v>0</v>
      </c>
    </row>
    <row r="31" spans="1:18" s="8" customFormat="1" ht="25.5" customHeight="1" x14ac:dyDescent="0.35">
      <c r="A31" s="76" t="s">
        <v>29</v>
      </c>
      <c r="B31" s="82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16">
        <f t="shared" si="0"/>
        <v>0</v>
      </c>
    </row>
    <row r="32" spans="1:18" s="23" customFormat="1" ht="31.5" customHeight="1" x14ac:dyDescent="0.35">
      <c r="A32" s="78" t="s">
        <v>30</v>
      </c>
      <c r="B32" s="79"/>
      <c r="C32" s="9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6">
        <f t="shared" si="0"/>
        <v>0</v>
      </c>
    </row>
    <row r="33" spans="1:15" s="23" customFormat="1" ht="24" customHeight="1" x14ac:dyDescent="0.25">
      <c r="A33" s="83" t="s">
        <v>31</v>
      </c>
      <c r="B33" s="84"/>
      <c r="C33" s="55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16"/>
    </row>
    <row r="34" spans="1:15" s="8" customFormat="1" ht="31.5" customHeight="1" x14ac:dyDescent="0.25">
      <c r="A34" s="76" t="s">
        <v>32</v>
      </c>
      <c r="B34" s="82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16">
        <f t="shared" si="0"/>
        <v>0</v>
      </c>
    </row>
    <row r="35" spans="1:15" s="8" customFormat="1" ht="31.5" customHeight="1" x14ac:dyDescent="0.25">
      <c r="A35" s="76" t="s">
        <v>33</v>
      </c>
      <c r="B35" s="82"/>
      <c r="C35" s="55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16">
        <f t="shared" si="0"/>
        <v>0</v>
      </c>
    </row>
    <row r="36" spans="1:15" s="8" customFormat="1" ht="24.65" customHeight="1" x14ac:dyDescent="0.25">
      <c r="A36" s="76" t="s">
        <v>34</v>
      </c>
      <c r="B36" s="82"/>
      <c r="C36" s="55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16">
        <f t="shared" si="0"/>
        <v>0</v>
      </c>
    </row>
    <row r="37" spans="1:15" s="8" customFormat="1" ht="24.65" customHeight="1" x14ac:dyDescent="0.25">
      <c r="A37" s="76" t="s">
        <v>35</v>
      </c>
      <c r="B37" s="82"/>
      <c r="C37" s="55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16">
        <f t="shared" si="0"/>
        <v>0</v>
      </c>
    </row>
    <row r="38" spans="1:15" s="8" customFormat="1" ht="24.65" customHeight="1" x14ac:dyDescent="0.25">
      <c r="A38" s="78" t="s">
        <v>36</v>
      </c>
      <c r="B38" s="79"/>
      <c r="C38" s="55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16">
        <f t="shared" si="0"/>
        <v>0</v>
      </c>
    </row>
    <row r="39" spans="1:15" s="8" customFormat="1" ht="24.65" customHeight="1" x14ac:dyDescent="0.25">
      <c r="A39" s="76" t="s">
        <v>37</v>
      </c>
      <c r="B39" s="82"/>
      <c r="C39" s="55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16">
        <f t="shared" si="0"/>
        <v>0</v>
      </c>
    </row>
    <row r="40" spans="1:15" s="8" customFormat="1" ht="24.65" customHeight="1" x14ac:dyDescent="0.25">
      <c r="A40" s="76" t="s">
        <v>38</v>
      </c>
      <c r="B40" s="82"/>
      <c r="C40" s="55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16"/>
    </row>
    <row r="41" spans="1:15" s="8" customFormat="1" ht="24.65" customHeight="1" x14ac:dyDescent="0.25">
      <c r="A41" s="76" t="s">
        <v>39</v>
      </c>
      <c r="B41" s="82"/>
      <c r="C41" s="55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16">
        <f t="shared" si="0"/>
        <v>0</v>
      </c>
    </row>
    <row r="42" spans="1:15" s="8" customFormat="1" ht="24.65" customHeight="1" x14ac:dyDescent="0.25">
      <c r="A42" s="76" t="s">
        <v>40</v>
      </c>
      <c r="B42" s="82"/>
      <c r="C42" s="55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16">
        <f t="shared" si="0"/>
        <v>0</v>
      </c>
    </row>
    <row r="43" spans="1:15" s="8" customFormat="1" ht="24.65" customHeight="1" x14ac:dyDescent="0.35">
      <c r="A43" s="76" t="s">
        <v>41</v>
      </c>
      <c r="B43" s="82"/>
      <c r="C43" s="24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16">
        <f t="shared" si="0"/>
        <v>0</v>
      </c>
    </row>
    <row r="44" spans="1:15" s="8" customFormat="1" ht="24.65" customHeight="1" x14ac:dyDescent="0.35">
      <c r="A44" s="76" t="s">
        <v>42</v>
      </c>
      <c r="B44" s="82"/>
      <c r="C44" s="26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8"/>
      <c r="O44" s="16">
        <f t="shared" si="0"/>
        <v>0</v>
      </c>
    </row>
    <row r="45" spans="1:15" s="8" customFormat="1" ht="24.65" customHeight="1" x14ac:dyDescent="0.35">
      <c r="A45" s="76" t="s">
        <v>43</v>
      </c>
      <c r="B45" s="77"/>
      <c r="C45" s="20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9"/>
      <c r="O45" s="16">
        <f t="shared" si="0"/>
        <v>0</v>
      </c>
    </row>
    <row r="46" spans="1:15" s="8" customFormat="1" ht="24.65" customHeight="1" x14ac:dyDescent="0.35">
      <c r="A46" s="76" t="s">
        <v>44</v>
      </c>
      <c r="B46" s="77"/>
      <c r="C46" s="20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9"/>
      <c r="O46" s="16">
        <f t="shared" si="0"/>
        <v>0</v>
      </c>
    </row>
    <row r="47" spans="1:15" s="8" customFormat="1" ht="24.65" customHeight="1" x14ac:dyDescent="0.35">
      <c r="A47" s="76" t="s">
        <v>45</v>
      </c>
      <c r="B47" s="77"/>
      <c r="C47" s="20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9"/>
      <c r="O47" s="16">
        <f t="shared" si="0"/>
        <v>0</v>
      </c>
    </row>
    <row r="48" spans="1:15" s="8" customFormat="1" ht="24.65" customHeight="1" x14ac:dyDescent="0.35">
      <c r="A48" s="76" t="s">
        <v>46</v>
      </c>
      <c r="B48" s="77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9"/>
      <c r="O48" s="60">
        <f t="shared" si="0"/>
        <v>0</v>
      </c>
    </row>
    <row r="49" spans="1:15" s="8" customFormat="1" ht="24.65" customHeight="1" x14ac:dyDescent="0.35">
      <c r="A49" s="30"/>
      <c r="B49" s="31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61"/>
    </row>
    <row r="50" spans="1:15" s="8" customFormat="1" ht="24.65" customHeight="1" x14ac:dyDescent="0.35">
      <c r="A50" s="86"/>
      <c r="B50" s="76"/>
      <c r="C50" s="85"/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12"/>
    </row>
    <row r="51" spans="1:15" s="8" customFormat="1" ht="24.65" customHeight="1" x14ac:dyDescent="0.35">
      <c r="A51" s="98" t="s">
        <v>47</v>
      </c>
      <c r="B51" s="98" t="s">
        <v>48</v>
      </c>
      <c r="C51" s="73" t="s">
        <v>9</v>
      </c>
      <c r="D51" s="74"/>
      <c r="E51" s="75"/>
      <c r="F51" s="73" t="s">
        <v>10</v>
      </c>
      <c r="G51" s="74"/>
      <c r="H51" s="75"/>
      <c r="I51" s="73" t="s">
        <v>11</v>
      </c>
      <c r="J51" s="74"/>
      <c r="K51" s="75"/>
      <c r="L51" s="73" t="s">
        <v>11</v>
      </c>
      <c r="M51" s="74"/>
      <c r="N51" s="75"/>
      <c r="O51" s="71" t="s">
        <v>12</v>
      </c>
    </row>
    <row r="52" spans="1:15" s="32" customFormat="1" ht="22.5" customHeight="1" x14ac:dyDescent="0.35">
      <c r="A52" s="99"/>
      <c r="B52" s="99"/>
      <c r="C52" s="7">
        <v>44927</v>
      </c>
      <c r="D52" s="7">
        <v>44958</v>
      </c>
      <c r="E52" s="7">
        <v>44986</v>
      </c>
      <c r="F52" s="7">
        <v>45017</v>
      </c>
      <c r="G52" s="7">
        <v>45047</v>
      </c>
      <c r="H52" s="7">
        <v>45078</v>
      </c>
      <c r="I52" s="7">
        <v>45108</v>
      </c>
      <c r="J52" s="7">
        <v>45139</v>
      </c>
      <c r="K52" s="7">
        <v>45170</v>
      </c>
      <c r="L52" s="7">
        <v>45200</v>
      </c>
      <c r="M52" s="7">
        <v>45231</v>
      </c>
      <c r="N52" s="7">
        <v>45261</v>
      </c>
      <c r="O52" s="72"/>
    </row>
    <row r="53" spans="1:15" ht="56.25" customHeight="1" x14ac:dyDescent="0.35">
      <c r="A53" s="33" t="s">
        <v>49</v>
      </c>
      <c r="B53" s="34" t="s">
        <v>50</v>
      </c>
      <c r="C53" s="35" t="str">
        <f t="shared" ref="C53:N53" si="2">IFERROR(C12*($B$8/C20)/100,"0%")</f>
        <v>0%</v>
      </c>
      <c r="D53" s="35" t="str">
        <f t="shared" si="2"/>
        <v>0%</v>
      </c>
      <c r="E53" s="35" t="str">
        <f t="shared" si="2"/>
        <v>0%</v>
      </c>
      <c r="F53" s="35" t="str">
        <f t="shared" si="2"/>
        <v>0%</v>
      </c>
      <c r="G53" s="35" t="str">
        <f t="shared" si="2"/>
        <v>0%</v>
      </c>
      <c r="H53" s="35" t="str">
        <f t="shared" si="2"/>
        <v>0%</v>
      </c>
      <c r="I53" s="35" t="str">
        <f t="shared" si="2"/>
        <v>0%</v>
      </c>
      <c r="J53" s="35" t="str">
        <f t="shared" si="2"/>
        <v>0%</v>
      </c>
      <c r="K53" s="35" t="str">
        <f t="shared" si="2"/>
        <v>0%</v>
      </c>
      <c r="L53" s="35" t="str">
        <f t="shared" si="2"/>
        <v>0%</v>
      </c>
      <c r="M53" s="35" t="str">
        <f t="shared" si="2"/>
        <v>0%</v>
      </c>
      <c r="N53" s="35" t="str">
        <f t="shared" si="2"/>
        <v>0%</v>
      </c>
      <c r="O53" s="35" t="str">
        <f>IFERROR(O12*(B8/O20)/100,"0%")</f>
        <v>0%</v>
      </c>
    </row>
    <row r="54" spans="1:15" ht="56.25" customHeight="1" x14ac:dyDescent="0.35">
      <c r="A54" s="33" t="s">
        <v>51</v>
      </c>
      <c r="B54" s="34" t="s">
        <v>52</v>
      </c>
      <c r="C54" s="36">
        <f t="shared" ref="C54:O54" si="3">C21+C22</f>
        <v>0</v>
      </c>
      <c r="D54" s="36">
        <f t="shared" si="3"/>
        <v>0</v>
      </c>
      <c r="E54" s="36">
        <f t="shared" si="3"/>
        <v>0</v>
      </c>
      <c r="F54" s="36">
        <f t="shared" si="3"/>
        <v>0</v>
      </c>
      <c r="G54" s="36">
        <f t="shared" si="3"/>
        <v>0</v>
      </c>
      <c r="H54" s="36">
        <f t="shared" si="3"/>
        <v>0</v>
      </c>
      <c r="I54" s="36">
        <f t="shared" si="3"/>
        <v>0</v>
      </c>
      <c r="J54" s="36">
        <f t="shared" si="3"/>
        <v>0</v>
      </c>
      <c r="K54" s="36">
        <f t="shared" si="3"/>
        <v>0</v>
      </c>
      <c r="L54" s="36">
        <f t="shared" si="3"/>
        <v>0</v>
      </c>
      <c r="M54" s="36">
        <f t="shared" si="3"/>
        <v>0</v>
      </c>
      <c r="N54" s="36">
        <f t="shared" si="3"/>
        <v>0</v>
      </c>
      <c r="O54" s="37">
        <f t="shared" si="3"/>
        <v>0</v>
      </c>
    </row>
    <row r="55" spans="1:15" ht="56.25" customHeight="1" x14ac:dyDescent="0.35">
      <c r="A55" s="33" t="s">
        <v>53</v>
      </c>
      <c r="B55" s="38" t="s">
        <v>54</v>
      </c>
      <c r="C55" s="39">
        <f t="shared" ref="C55:N55" si="4">+C24-C23</f>
        <v>0</v>
      </c>
      <c r="D55" s="39">
        <f t="shared" si="4"/>
        <v>0</v>
      </c>
      <c r="E55" s="39">
        <f t="shared" si="4"/>
        <v>0</v>
      </c>
      <c r="F55" s="39">
        <f t="shared" si="4"/>
        <v>0</v>
      </c>
      <c r="G55" s="39">
        <f t="shared" si="4"/>
        <v>0</v>
      </c>
      <c r="H55" s="39">
        <f t="shared" si="4"/>
        <v>0</v>
      </c>
      <c r="I55" s="39">
        <f t="shared" si="4"/>
        <v>0</v>
      </c>
      <c r="J55" s="39">
        <f t="shared" si="4"/>
        <v>0</v>
      </c>
      <c r="K55" s="39">
        <f t="shared" si="4"/>
        <v>0</v>
      </c>
      <c r="L55" s="39">
        <f t="shared" si="4"/>
        <v>0</v>
      </c>
      <c r="M55" s="39">
        <f t="shared" si="4"/>
        <v>0</v>
      </c>
      <c r="N55" s="39">
        <f t="shared" si="4"/>
        <v>0</v>
      </c>
      <c r="O55" s="40">
        <f>O24-O23</f>
        <v>0</v>
      </c>
    </row>
    <row r="56" spans="1:15" ht="56.25" customHeight="1" x14ac:dyDescent="0.35">
      <c r="A56" s="33" t="s">
        <v>55</v>
      </c>
      <c r="B56" s="38" t="s">
        <v>56</v>
      </c>
      <c r="C56" s="39">
        <f t="shared" ref="C56:N56" si="5">+C26-C25</f>
        <v>0</v>
      </c>
      <c r="D56" s="39">
        <f t="shared" si="5"/>
        <v>0</v>
      </c>
      <c r="E56" s="39">
        <f t="shared" si="5"/>
        <v>0</v>
      </c>
      <c r="F56" s="39">
        <f t="shared" si="5"/>
        <v>0</v>
      </c>
      <c r="G56" s="39">
        <f t="shared" si="5"/>
        <v>0</v>
      </c>
      <c r="H56" s="39">
        <f t="shared" si="5"/>
        <v>0</v>
      </c>
      <c r="I56" s="39">
        <f t="shared" si="5"/>
        <v>0</v>
      </c>
      <c r="J56" s="39">
        <f t="shared" si="5"/>
        <v>0</v>
      </c>
      <c r="K56" s="39">
        <f t="shared" si="5"/>
        <v>0</v>
      </c>
      <c r="L56" s="39">
        <f t="shared" si="5"/>
        <v>0</v>
      </c>
      <c r="M56" s="39">
        <f t="shared" si="5"/>
        <v>0</v>
      </c>
      <c r="N56" s="39">
        <f t="shared" si="5"/>
        <v>0</v>
      </c>
      <c r="O56" s="40">
        <f>O26-O25</f>
        <v>0</v>
      </c>
    </row>
    <row r="57" spans="1:15" ht="56.25" customHeight="1" x14ac:dyDescent="0.35">
      <c r="A57" s="33" t="s">
        <v>57</v>
      </c>
      <c r="B57" s="34" t="s">
        <v>58</v>
      </c>
      <c r="C57" s="41" t="str">
        <f t="shared" ref="C57:O57" si="6">IFERROR((C27/C28)*100,"0%")</f>
        <v>0%</v>
      </c>
      <c r="D57" s="41" t="str">
        <f t="shared" si="6"/>
        <v>0%</v>
      </c>
      <c r="E57" s="41" t="str">
        <f t="shared" si="6"/>
        <v>0%</v>
      </c>
      <c r="F57" s="41" t="str">
        <f t="shared" si="6"/>
        <v>0%</v>
      </c>
      <c r="G57" s="41" t="str">
        <f t="shared" si="6"/>
        <v>0%</v>
      </c>
      <c r="H57" s="41" t="str">
        <f t="shared" si="6"/>
        <v>0%</v>
      </c>
      <c r="I57" s="41" t="str">
        <f t="shared" si="6"/>
        <v>0%</v>
      </c>
      <c r="J57" s="41" t="str">
        <f t="shared" si="6"/>
        <v>0%</v>
      </c>
      <c r="K57" s="41" t="str">
        <f t="shared" si="6"/>
        <v>0%</v>
      </c>
      <c r="L57" s="41" t="str">
        <f t="shared" si="6"/>
        <v>0%</v>
      </c>
      <c r="M57" s="41" t="str">
        <f t="shared" si="6"/>
        <v>0%</v>
      </c>
      <c r="N57" s="41" t="str">
        <f t="shared" si="6"/>
        <v>0%</v>
      </c>
      <c r="O57" s="42" t="str">
        <f t="shared" si="6"/>
        <v>0%</v>
      </c>
    </row>
    <row r="58" spans="1:15" ht="56.25" customHeight="1" x14ac:dyDescent="0.35">
      <c r="A58" s="33" t="s">
        <v>59</v>
      </c>
      <c r="B58" s="34" t="s">
        <v>60</v>
      </c>
      <c r="C58" s="43" t="str">
        <f t="shared" ref="C58:O58" si="7">IFERROR((C29/C30),"0%")</f>
        <v>0%</v>
      </c>
      <c r="D58" s="43" t="str">
        <f t="shared" si="7"/>
        <v>0%</v>
      </c>
      <c r="E58" s="43" t="str">
        <f t="shared" si="7"/>
        <v>0%</v>
      </c>
      <c r="F58" s="43" t="str">
        <f t="shared" si="7"/>
        <v>0%</v>
      </c>
      <c r="G58" s="43" t="str">
        <f t="shared" si="7"/>
        <v>0%</v>
      </c>
      <c r="H58" s="43" t="str">
        <f t="shared" si="7"/>
        <v>0%</v>
      </c>
      <c r="I58" s="43" t="str">
        <f t="shared" si="7"/>
        <v>0%</v>
      </c>
      <c r="J58" s="43" t="str">
        <f t="shared" si="7"/>
        <v>0%</v>
      </c>
      <c r="K58" s="43" t="str">
        <f t="shared" si="7"/>
        <v>0%</v>
      </c>
      <c r="L58" s="43" t="str">
        <f t="shared" si="7"/>
        <v>0%</v>
      </c>
      <c r="M58" s="43" t="str">
        <f t="shared" si="7"/>
        <v>0%</v>
      </c>
      <c r="N58" s="43" t="str">
        <f t="shared" si="7"/>
        <v>0%</v>
      </c>
      <c r="O58" s="35" t="str">
        <f t="shared" si="7"/>
        <v>0%</v>
      </c>
    </row>
    <row r="59" spans="1:15" ht="56.25" customHeight="1" x14ac:dyDescent="0.35">
      <c r="A59" s="33" t="s">
        <v>61</v>
      </c>
      <c r="B59" s="34" t="s">
        <v>62</v>
      </c>
      <c r="C59" s="35" t="str">
        <f t="shared" ref="C59:O59" si="8">IFERROR((C31/C32),"0%")</f>
        <v>0%</v>
      </c>
      <c r="D59" s="35" t="str">
        <f t="shared" si="8"/>
        <v>0%</v>
      </c>
      <c r="E59" s="35" t="str">
        <f t="shared" si="8"/>
        <v>0%</v>
      </c>
      <c r="F59" s="35" t="str">
        <f t="shared" si="8"/>
        <v>0%</v>
      </c>
      <c r="G59" s="35" t="str">
        <f t="shared" si="8"/>
        <v>0%</v>
      </c>
      <c r="H59" s="35" t="str">
        <f t="shared" si="8"/>
        <v>0%</v>
      </c>
      <c r="I59" s="35" t="str">
        <f t="shared" si="8"/>
        <v>0%</v>
      </c>
      <c r="J59" s="35" t="str">
        <f t="shared" si="8"/>
        <v>0%</v>
      </c>
      <c r="K59" s="35" t="str">
        <f t="shared" si="8"/>
        <v>0%</v>
      </c>
      <c r="L59" s="35" t="str">
        <f t="shared" si="8"/>
        <v>0%</v>
      </c>
      <c r="M59" s="35" t="str">
        <f t="shared" si="8"/>
        <v>0%</v>
      </c>
      <c r="N59" s="35" t="str">
        <f t="shared" si="8"/>
        <v>0%</v>
      </c>
      <c r="O59" s="35" t="str">
        <f t="shared" si="8"/>
        <v>0%</v>
      </c>
    </row>
    <row r="60" spans="1:15" ht="56.25" customHeight="1" x14ac:dyDescent="0.35">
      <c r="A60" s="33" t="s">
        <v>63</v>
      </c>
      <c r="B60" s="34" t="s">
        <v>64</v>
      </c>
      <c r="C60" s="35" t="str">
        <f t="shared" ref="C60:N60" si="9">IFERROR((C35/C34),"0")</f>
        <v>0</v>
      </c>
      <c r="D60" s="35" t="str">
        <f t="shared" si="9"/>
        <v>0</v>
      </c>
      <c r="E60" s="35" t="str">
        <f t="shared" si="9"/>
        <v>0</v>
      </c>
      <c r="F60" s="35" t="str">
        <f t="shared" si="9"/>
        <v>0</v>
      </c>
      <c r="G60" s="35" t="str">
        <f t="shared" si="9"/>
        <v>0</v>
      </c>
      <c r="H60" s="35" t="str">
        <f t="shared" si="9"/>
        <v>0</v>
      </c>
      <c r="I60" s="35" t="str">
        <f t="shared" si="9"/>
        <v>0</v>
      </c>
      <c r="J60" s="35" t="str">
        <f t="shared" si="9"/>
        <v>0</v>
      </c>
      <c r="K60" s="35" t="str">
        <f t="shared" si="9"/>
        <v>0</v>
      </c>
      <c r="L60" s="35" t="str">
        <f t="shared" si="9"/>
        <v>0</v>
      </c>
      <c r="M60" s="35" t="str">
        <f t="shared" si="9"/>
        <v>0</v>
      </c>
      <c r="N60" s="35" t="str">
        <f t="shared" si="9"/>
        <v>0</v>
      </c>
      <c r="O60" s="35" t="str">
        <f>IFERROR((O35/O34),"0%")</f>
        <v>0%</v>
      </c>
    </row>
    <row r="61" spans="1:15" ht="56.25" customHeight="1" x14ac:dyDescent="0.35">
      <c r="A61" s="33" t="s">
        <v>65</v>
      </c>
      <c r="B61" s="34" t="s">
        <v>66</v>
      </c>
      <c r="C61" s="42" t="e">
        <f t="shared" ref="C61:N61" si="10">+C35/C36*$O$8</f>
        <v>#DIV/0!</v>
      </c>
      <c r="D61" s="42" t="e">
        <f t="shared" si="10"/>
        <v>#DIV/0!</v>
      </c>
      <c r="E61" s="42" t="e">
        <f t="shared" si="10"/>
        <v>#DIV/0!</v>
      </c>
      <c r="F61" s="42" t="e">
        <f t="shared" si="10"/>
        <v>#DIV/0!</v>
      </c>
      <c r="G61" s="42" t="e">
        <f t="shared" si="10"/>
        <v>#DIV/0!</v>
      </c>
      <c r="H61" s="42" t="e">
        <f t="shared" si="10"/>
        <v>#DIV/0!</v>
      </c>
      <c r="I61" s="42" t="e">
        <f t="shared" si="10"/>
        <v>#DIV/0!</v>
      </c>
      <c r="J61" s="42" t="e">
        <f t="shared" si="10"/>
        <v>#DIV/0!</v>
      </c>
      <c r="K61" s="42" t="e">
        <f t="shared" si="10"/>
        <v>#DIV/0!</v>
      </c>
      <c r="L61" s="42" t="e">
        <f t="shared" si="10"/>
        <v>#DIV/0!</v>
      </c>
      <c r="M61" s="42" t="e">
        <f t="shared" si="10"/>
        <v>#DIV/0!</v>
      </c>
      <c r="N61" s="42" t="e">
        <f t="shared" si="10"/>
        <v>#DIV/0!</v>
      </c>
      <c r="O61" s="35" t="str">
        <f>IFERROR((O36/O35),"0%")</f>
        <v>0%</v>
      </c>
    </row>
    <row r="62" spans="1:15" ht="50.15" customHeight="1" x14ac:dyDescent="0.35">
      <c r="A62" s="33" t="s">
        <v>67</v>
      </c>
      <c r="B62" s="44" t="s">
        <v>68</v>
      </c>
      <c r="C62" s="42" t="e">
        <f t="shared" ref="C62:N62" si="11">+C33-C38/C39*$O$8</f>
        <v>#DIV/0!</v>
      </c>
      <c r="D62" s="42" t="e">
        <f t="shared" si="11"/>
        <v>#DIV/0!</v>
      </c>
      <c r="E62" s="42" t="e">
        <f t="shared" si="11"/>
        <v>#DIV/0!</v>
      </c>
      <c r="F62" s="42" t="e">
        <f t="shared" si="11"/>
        <v>#DIV/0!</v>
      </c>
      <c r="G62" s="42" t="e">
        <f t="shared" si="11"/>
        <v>#DIV/0!</v>
      </c>
      <c r="H62" s="42" t="e">
        <f t="shared" si="11"/>
        <v>#DIV/0!</v>
      </c>
      <c r="I62" s="42" t="e">
        <f t="shared" si="11"/>
        <v>#DIV/0!</v>
      </c>
      <c r="J62" s="42" t="e">
        <f t="shared" si="11"/>
        <v>#DIV/0!</v>
      </c>
      <c r="K62" s="42" t="e">
        <f t="shared" si="11"/>
        <v>#DIV/0!</v>
      </c>
      <c r="L62" s="42" t="e">
        <f t="shared" si="11"/>
        <v>#DIV/0!</v>
      </c>
      <c r="M62" s="42" t="e">
        <f t="shared" si="11"/>
        <v>#DIV/0!</v>
      </c>
      <c r="N62" s="42" t="e">
        <f t="shared" si="11"/>
        <v>#DIV/0!</v>
      </c>
      <c r="O62" s="35" t="str">
        <f>IFERROR((O37/O36),"0%")</f>
        <v>0%</v>
      </c>
    </row>
    <row r="63" spans="1:15" ht="50.15" customHeight="1" x14ac:dyDescent="0.35">
      <c r="A63" s="45" t="s">
        <v>69</v>
      </c>
      <c r="B63" s="46" t="s">
        <v>70</v>
      </c>
      <c r="C63" s="47" t="e">
        <f t="shared" ref="C63:N63" si="12">+C40-C41/C42*$O$8</f>
        <v>#DIV/0!</v>
      </c>
      <c r="D63" s="47" t="e">
        <f t="shared" si="12"/>
        <v>#DIV/0!</v>
      </c>
      <c r="E63" s="48" t="e">
        <f t="shared" si="12"/>
        <v>#DIV/0!</v>
      </c>
      <c r="F63" s="47" t="e">
        <f t="shared" si="12"/>
        <v>#DIV/0!</v>
      </c>
      <c r="G63" s="47" t="e">
        <f t="shared" si="12"/>
        <v>#DIV/0!</v>
      </c>
      <c r="H63" s="47" t="e">
        <f t="shared" si="12"/>
        <v>#DIV/0!</v>
      </c>
      <c r="I63" s="47" t="e">
        <f t="shared" si="12"/>
        <v>#DIV/0!</v>
      </c>
      <c r="J63" s="47" t="e">
        <f t="shared" si="12"/>
        <v>#DIV/0!</v>
      </c>
      <c r="K63" s="47" t="e">
        <f t="shared" si="12"/>
        <v>#DIV/0!</v>
      </c>
      <c r="L63" s="47" t="e">
        <f t="shared" si="12"/>
        <v>#DIV/0!</v>
      </c>
      <c r="M63" s="47" t="e">
        <f t="shared" si="12"/>
        <v>#DIV/0!</v>
      </c>
      <c r="N63" s="47" t="e">
        <f t="shared" si="12"/>
        <v>#DIV/0!</v>
      </c>
      <c r="O63" s="35" t="str">
        <f>IFERROR((O44/O37),"0%")</f>
        <v>0%</v>
      </c>
    </row>
    <row r="64" spans="1:15" ht="50.15" customHeight="1" x14ac:dyDescent="0.35">
      <c r="A64" s="49" t="s">
        <v>71</v>
      </c>
      <c r="B64" s="18" t="s">
        <v>72</v>
      </c>
      <c r="C64" s="50" t="e">
        <f t="shared" ref="C64:N64" si="13">+C43/C44*$O$8</f>
        <v>#DIV/0!</v>
      </c>
      <c r="D64" s="50" t="e">
        <f t="shared" si="13"/>
        <v>#DIV/0!</v>
      </c>
      <c r="E64" s="50" t="e">
        <f t="shared" si="13"/>
        <v>#DIV/0!</v>
      </c>
      <c r="F64" s="50" t="e">
        <f t="shared" si="13"/>
        <v>#DIV/0!</v>
      </c>
      <c r="G64" s="50" t="e">
        <f t="shared" si="13"/>
        <v>#DIV/0!</v>
      </c>
      <c r="H64" s="50" t="e">
        <f t="shared" si="13"/>
        <v>#DIV/0!</v>
      </c>
      <c r="I64" s="50" t="e">
        <f t="shared" si="13"/>
        <v>#DIV/0!</v>
      </c>
      <c r="J64" s="50" t="e">
        <f t="shared" si="13"/>
        <v>#DIV/0!</v>
      </c>
      <c r="K64" s="50" t="e">
        <f t="shared" si="13"/>
        <v>#DIV/0!</v>
      </c>
      <c r="L64" s="50" t="e">
        <f t="shared" si="13"/>
        <v>#DIV/0!</v>
      </c>
      <c r="M64" s="50" t="e">
        <f t="shared" si="13"/>
        <v>#DIV/0!</v>
      </c>
      <c r="N64" s="50" t="e">
        <f t="shared" si="13"/>
        <v>#DIV/0!</v>
      </c>
      <c r="O64" s="35" t="str">
        <f>IFERROR((O48/O44),"0%")</f>
        <v>0%</v>
      </c>
    </row>
    <row r="65" spans="1:15" ht="50.15" customHeight="1" x14ac:dyDescent="0.35">
      <c r="A65" s="49" t="s">
        <v>73</v>
      </c>
      <c r="B65" s="17" t="s">
        <v>74</v>
      </c>
      <c r="C65" s="51" t="e">
        <f t="shared" ref="C65:N65" si="14">+C45/C46*$O$8</f>
        <v>#DIV/0!</v>
      </c>
      <c r="D65" s="51" t="e">
        <f t="shared" si="14"/>
        <v>#DIV/0!</v>
      </c>
      <c r="E65" s="51" t="e">
        <f t="shared" si="14"/>
        <v>#DIV/0!</v>
      </c>
      <c r="F65" s="51" t="e">
        <f t="shared" si="14"/>
        <v>#DIV/0!</v>
      </c>
      <c r="G65" s="51" t="e">
        <f t="shared" si="14"/>
        <v>#DIV/0!</v>
      </c>
      <c r="H65" s="51" t="e">
        <f t="shared" si="14"/>
        <v>#DIV/0!</v>
      </c>
      <c r="I65" s="51" t="e">
        <f t="shared" si="14"/>
        <v>#DIV/0!</v>
      </c>
      <c r="J65" s="51" t="e">
        <f t="shared" si="14"/>
        <v>#DIV/0!</v>
      </c>
      <c r="K65" s="51" t="e">
        <f t="shared" si="14"/>
        <v>#DIV/0!</v>
      </c>
      <c r="L65" s="51" t="e">
        <f t="shared" si="14"/>
        <v>#DIV/0!</v>
      </c>
      <c r="M65" s="51" t="e">
        <f t="shared" si="14"/>
        <v>#DIV/0!</v>
      </c>
      <c r="N65" s="51" t="e">
        <f t="shared" si="14"/>
        <v>#DIV/0!</v>
      </c>
      <c r="O65" s="35" t="str">
        <f>IFERROR((O50/O48),"0%")</f>
        <v>0%</v>
      </c>
    </row>
    <row r="66" spans="1:15" ht="50.15" customHeight="1" x14ac:dyDescent="0.35">
      <c r="A66" s="49" t="s">
        <v>75</v>
      </c>
      <c r="B66" s="17" t="s">
        <v>76</v>
      </c>
      <c r="C66" s="51" t="e">
        <f t="shared" ref="C66:N66" si="15">+C48/C47*$O$8</f>
        <v>#DIV/0!</v>
      </c>
      <c r="D66" s="51" t="e">
        <f t="shared" si="15"/>
        <v>#DIV/0!</v>
      </c>
      <c r="E66" s="51" t="e">
        <f t="shared" si="15"/>
        <v>#DIV/0!</v>
      </c>
      <c r="F66" s="51" t="e">
        <f t="shared" si="15"/>
        <v>#DIV/0!</v>
      </c>
      <c r="G66" s="51" t="e">
        <f t="shared" si="15"/>
        <v>#DIV/0!</v>
      </c>
      <c r="H66" s="51" t="e">
        <f t="shared" si="15"/>
        <v>#DIV/0!</v>
      </c>
      <c r="I66" s="51" t="e">
        <f t="shared" si="15"/>
        <v>#DIV/0!</v>
      </c>
      <c r="J66" s="51" t="e">
        <f t="shared" si="15"/>
        <v>#DIV/0!</v>
      </c>
      <c r="K66" s="51" t="e">
        <f t="shared" si="15"/>
        <v>#DIV/0!</v>
      </c>
      <c r="L66" s="51" t="e">
        <f t="shared" si="15"/>
        <v>#DIV/0!</v>
      </c>
      <c r="M66" s="51" t="e">
        <f t="shared" si="15"/>
        <v>#DIV/0!</v>
      </c>
      <c r="N66" s="51" t="e">
        <f t="shared" si="15"/>
        <v>#DIV/0!</v>
      </c>
      <c r="O66" s="35" t="str">
        <f>IFERROR((O51/O50),"0%")</f>
        <v>0%</v>
      </c>
    </row>
    <row r="67" spans="1:15" ht="33.75" customHeight="1" x14ac:dyDescent="0.3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35"/>
    </row>
    <row r="68" spans="1:15" ht="33.75" customHeight="1" x14ac:dyDescent="0.35"/>
    <row r="73" spans="1:15" x14ac:dyDescent="0.35">
      <c r="B73" s="87" t="s">
        <v>77</v>
      </c>
      <c r="C73" s="88"/>
      <c r="D73" s="89"/>
      <c r="E73" s="89"/>
      <c r="F73" s="88"/>
      <c r="G73" s="88"/>
      <c r="H73" s="88"/>
      <c r="I73" s="88"/>
      <c r="J73" s="88"/>
      <c r="K73" s="88"/>
      <c r="L73" s="88"/>
      <c r="M73" s="90"/>
    </row>
    <row r="74" spans="1:15" ht="24" customHeight="1" x14ac:dyDescent="0.35">
      <c r="B74" s="91" t="s">
        <v>78</v>
      </c>
      <c r="C74" s="92"/>
      <c r="D74" s="95" t="s">
        <v>79</v>
      </c>
      <c r="E74" s="95"/>
      <c r="F74" s="52"/>
      <c r="G74" s="52"/>
      <c r="H74" s="52"/>
      <c r="I74" s="52"/>
      <c r="J74" s="52"/>
      <c r="K74" s="52"/>
      <c r="L74" s="52"/>
      <c r="M74" s="53"/>
    </row>
    <row r="75" spans="1:15" ht="67.5" customHeight="1" x14ac:dyDescent="0.35">
      <c r="B75" s="93"/>
      <c r="C75" s="94"/>
      <c r="D75" s="96"/>
      <c r="E75" s="97"/>
      <c r="F75" s="77"/>
      <c r="G75" s="77"/>
      <c r="H75" s="77"/>
      <c r="I75" s="77"/>
      <c r="J75" s="77"/>
      <c r="K75" s="77"/>
      <c r="L75" s="77"/>
      <c r="M75" s="82"/>
    </row>
    <row r="76" spans="1:15" ht="67.5" customHeight="1" x14ac:dyDescent="0.35">
      <c r="B76" s="101" t="s">
        <v>80</v>
      </c>
      <c r="C76" s="103"/>
      <c r="D76" s="97"/>
      <c r="E76" s="97"/>
      <c r="F76" s="104"/>
      <c r="G76" s="104"/>
      <c r="H76" s="104"/>
      <c r="I76" s="104"/>
      <c r="J76" s="104"/>
      <c r="K76" s="104"/>
      <c r="L76" s="104"/>
      <c r="M76" s="105"/>
    </row>
    <row r="77" spans="1:15" ht="67.5" customHeight="1" x14ac:dyDescent="0.35">
      <c r="B77" s="100" t="s">
        <v>81</v>
      </c>
      <c r="C77" s="101"/>
      <c r="D77" s="97"/>
      <c r="E77" s="97"/>
      <c r="F77" s="77"/>
      <c r="G77" s="77"/>
      <c r="H77" s="77"/>
      <c r="I77" s="77"/>
      <c r="J77" s="77"/>
      <c r="K77" s="77"/>
      <c r="L77" s="77"/>
      <c r="M77" s="82"/>
    </row>
    <row r="78" spans="1:15" ht="67.5" customHeight="1" x14ac:dyDescent="0.35">
      <c r="B78" s="100" t="s">
        <v>82</v>
      </c>
      <c r="C78" s="101"/>
      <c r="D78" s="97"/>
      <c r="E78" s="97"/>
      <c r="F78" s="77"/>
      <c r="G78" s="77"/>
      <c r="H78" s="77"/>
      <c r="I78" s="77"/>
      <c r="J78" s="77"/>
      <c r="K78" s="77"/>
      <c r="L78" s="77"/>
      <c r="M78" s="82"/>
    </row>
    <row r="79" spans="1:15" ht="60" customHeight="1" x14ac:dyDescent="0.35"/>
  </sheetData>
  <sheetProtection selectLockedCells="1"/>
  <mergeCells count="84">
    <mergeCell ref="I4:O4"/>
    <mergeCell ref="B78:C78"/>
    <mergeCell ref="D78:E78"/>
    <mergeCell ref="F78:M78"/>
    <mergeCell ref="A29:B29"/>
    <mergeCell ref="A32:B32"/>
    <mergeCell ref="A31:B31"/>
    <mergeCell ref="A30:B30"/>
    <mergeCell ref="A34:B34"/>
    <mergeCell ref="B76:C76"/>
    <mergeCell ref="D76:E76"/>
    <mergeCell ref="F76:M76"/>
    <mergeCell ref="B77:C77"/>
    <mergeCell ref="D77:E77"/>
    <mergeCell ref="F77:M77"/>
    <mergeCell ref="A51:A52"/>
    <mergeCell ref="O51:O52"/>
    <mergeCell ref="B73:M73"/>
    <mergeCell ref="B74:C75"/>
    <mergeCell ref="D74:E74"/>
    <mergeCell ref="D75:E75"/>
    <mergeCell ref="F75:M75"/>
    <mergeCell ref="B51:B52"/>
    <mergeCell ref="C51:E51"/>
    <mergeCell ref="F51:H51"/>
    <mergeCell ref="I51:K51"/>
    <mergeCell ref="L51:N51"/>
    <mergeCell ref="L50:N50"/>
    <mergeCell ref="A42:B42"/>
    <mergeCell ref="A43:B43"/>
    <mergeCell ref="A44:B44"/>
    <mergeCell ref="A45:B45"/>
    <mergeCell ref="A46:B46"/>
    <mergeCell ref="A47:B47"/>
    <mergeCell ref="A48:B48"/>
    <mergeCell ref="A50:B50"/>
    <mergeCell ref="C50:E50"/>
    <mergeCell ref="F50:H50"/>
    <mergeCell ref="I50:K50"/>
    <mergeCell ref="A41:B41"/>
    <mergeCell ref="A33:B33"/>
    <mergeCell ref="A35:B35"/>
    <mergeCell ref="A24:B24"/>
    <mergeCell ref="A25:B25"/>
    <mergeCell ref="A26:B26"/>
    <mergeCell ref="A27:B27"/>
    <mergeCell ref="A28:B28"/>
    <mergeCell ref="A36:B36"/>
    <mergeCell ref="A37:B37"/>
    <mergeCell ref="A38:B38"/>
    <mergeCell ref="A39:B39"/>
    <mergeCell ref="A40:B40"/>
    <mergeCell ref="A23:B23"/>
    <mergeCell ref="A18:B18"/>
    <mergeCell ref="Q10:S10"/>
    <mergeCell ref="Q11:U11"/>
    <mergeCell ref="A12:B12"/>
    <mergeCell ref="A13:B13"/>
    <mergeCell ref="A14:B14"/>
    <mergeCell ref="A15:B15"/>
    <mergeCell ref="L10:N10"/>
    <mergeCell ref="O10:O11"/>
    <mergeCell ref="A16:B16"/>
    <mergeCell ref="A19:B19"/>
    <mergeCell ref="A20:B20"/>
    <mergeCell ref="A21:B21"/>
    <mergeCell ref="A22:B22"/>
    <mergeCell ref="A17:B17"/>
    <mergeCell ref="B8:F8"/>
    <mergeCell ref="A10:B11"/>
    <mergeCell ref="C10:E10"/>
    <mergeCell ref="F10:H10"/>
    <mergeCell ref="I10:K10"/>
    <mergeCell ref="A5:O5"/>
    <mergeCell ref="B6:F6"/>
    <mergeCell ref="G6:I6"/>
    <mergeCell ref="J6:O6"/>
    <mergeCell ref="B7:F7"/>
    <mergeCell ref="G7:I7"/>
    <mergeCell ref="J7:O7"/>
    <mergeCell ref="A1:B4"/>
    <mergeCell ref="C1:O2"/>
    <mergeCell ref="C3:O3"/>
    <mergeCell ref="C4:H4"/>
  </mergeCells>
  <conditionalFormatting sqref="O53:O6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11811023622047245" right="0.11811023622047245" top="0.15748031496062992" bottom="0.15748031496062992" header="0.31496062992125984" footer="0.31496062992125984"/>
  <pageSetup scale="7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92B8D4-D612-4C8B-9C12-CB8268D004DD}">
  <dimension ref="B2:E6"/>
  <sheetViews>
    <sheetView workbookViewId="0">
      <selection activeCell="B2" sqref="B2:E6"/>
    </sheetView>
  </sheetViews>
  <sheetFormatPr baseColWidth="10" defaultRowHeight="14.5" x14ac:dyDescent="0.35"/>
  <cols>
    <col min="2" max="2" width="11.6328125" customWidth="1"/>
    <col min="3" max="3" width="23.7265625" customWidth="1"/>
    <col min="4" max="4" width="17.7265625" customWidth="1"/>
    <col min="5" max="5" width="44.90625" customWidth="1"/>
  </cols>
  <sheetData>
    <row r="2" spans="2:5" ht="47.5" customHeight="1" x14ac:dyDescent="0.35">
      <c r="B2" s="123" t="s">
        <v>88</v>
      </c>
      <c r="C2" s="123"/>
      <c r="D2" s="123"/>
      <c r="E2" s="123"/>
    </row>
    <row r="3" spans="2:5" ht="19" customHeight="1" x14ac:dyDescent="0.35">
      <c r="B3" s="128" t="s">
        <v>89</v>
      </c>
      <c r="C3" s="128" t="s">
        <v>90</v>
      </c>
      <c r="D3" s="128" t="s">
        <v>91</v>
      </c>
      <c r="E3" s="128" t="s">
        <v>92</v>
      </c>
    </row>
    <row r="4" spans="2:5" ht="23.5" customHeight="1" x14ac:dyDescent="0.35">
      <c r="B4" s="129">
        <v>0</v>
      </c>
      <c r="C4" s="130">
        <v>45240</v>
      </c>
      <c r="D4" s="131" t="s">
        <v>93</v>
      </c>
      <c r="E4" s="129" t="s">
        <v>94</v>
      </c>
    </row>
    <row r="5" spans="2:5" x14ac:dyDescent="0.35">
      <c r="B5" s="129"/>
      <c r="C5" s="130"/>
      <c r="D5" s="131"/>
      <c r="E5" s="129"/>
    </row>
    <row r="6" spans="2:5" x14ac:dyDescent="0.35">
      <c r="B6" s="129"/>
      <c r="C6" s="130"/>
      <c r="D6" s="131"/>
      <c r="E6" s="129"/>
    </row>
  </sheetData>
  <mergeCells count="1">
    <mergeCell ref="B2:E2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E89A1A1F8471244A06EB4ADE903E3F8" ma:contentTypeVersion="5" ma:contentTypeDescription="Crear nuevo documento." ma:contentTypeScope="" ma:versionID="4f0241850a42732e44231dd0e7a2aa8e">
  <xsd:schema xmlns:xsd="http://www.w3.org/2001/XMLSchema" xmlns:xs="http://www.w3.org/2001/XMLSchema" xmlns:p="http://schemas.microsoft.com/office/2006/metadata/properties" xmlns:ns2="ef0b9d6d-2c2a-4684-af7c-fb6ca6d81624" xmlns:ns3="618e1272-0462-4fdb-a51a-e627e5a38748" targetNamespace="http://schemas.microsoft.com/office/2006/metadata/properties" ma:root="true" ma:fieldsID="dfe671f4c4025d049b3804a8355a6776" ns2:_="" ns3:_="">
    <xsd:import namespace="ef0b9d6d-2c2a-4684-af7c-fb6ca6d81624"/>
    <xsd:import namespace="618e1272-0462-4fdb-a51a-e627e5a387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0b9d6d-2c2a-4684-af7c-fb6ca6d816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8e1272-0462-4fdb-a51a-e627e5a3874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EE1DB09-1C49-451E-A415-54FFC7C0BCD8}"/>
</file>

<file path=customXml/itemProps2.xml><?xml version="1.0" encoding="utf-8"?>
<ds:datastoreItem xmlns:ds="http://schemas.openxmlformats.org/officeDocument/2006/customXml" ds:itemID="{AA61B50A-DFE0-4FD8-8EAF-83708B8B7D09}"/>
</file>

<file path=customXml/itemProps3.xml><?xml version="1.0" encoding="utf-8"?>
<ds:datastoreItem xmlns:ds="http://schemas.openxmlformats.org/officeDocument/2006/customXml" ds:itemID="{A2C9C17C-A367-4A06-BEA7-7896388640E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Indicadores</vt:lpstr>
      <vt:lpstr>Control de cambios</vt:lpstr>
      <vt:lpstr>Indicadores!Área_de_impresión</vt:lpstr>
      <vt:lpstr>Indicadores!Títulos_a_imprimir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Jeimmy L Ruiz (Manpower)</cp:lastModifiedBy>
  <dcterms:created xsi:type="dcterms:W3CDTF">2023-09-05T14:42:14Z</dcterms:created>
  <dcterms:modified xsi:type="dcterms:W3CDTF">2023-11-10T15:59:10Z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0x0101009E89A1A1F8471244A06EB4ADE903E3F8</vt:lpwstr>
  </property>
</Properties>
</file>